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0" yWindow="2400" windowWidth="24915" windowHeight="11715" activeTab="0"/>
  </bookViews>
  <sheets>
    <sheet name="Sažetak" sheetId="1" r:id="rId1"/>
    <sheet name="Ekonomska" sheetId="2" r:id="rId2"/>
    <sheet name="Izvori " sheetId="3" r:id="rId3"/>
    <sheet name="Funkcijska" sheetId="4" r:id="rId4"/>
    <sheet name="Posebni dio" sheetId="5" r:id="rId5"/>
    <sheet name="List3" sheetId="6" r:id="rId6"/>
  </sheets>
  <definedNames>
    <definedName name="__CDS_P1_G1__" localSheetId="2">'Izvori '!$A$7:$F$22</definedName>
    <definedName name="__CDS_P1_G1__">'Ekonomska'!$A$7:$F$84</definedName>
    <definedName name="__CDS_P1_G2__" localSheetId="2">'Izvori '!$A$9:$F$21</definedName>
    <definedName name="__CDS_P1_G2__">'Ekonomska'!$A$9:$F$31</definedName>
    <definedName name="__CDS_P1_G3__" localSheetId="2">'Izvori '!$A$11:$F$20</definedName>
    <definedName name="__CDS_P1_G3__">'Ekonomska'!$A$11:$F$20</definedName>
    <definedName name="__CDS_P1_G4__" localSheetId="2">'Izvori '!$A$13:$F$19</definedName>
    <definedName name="__CDS_P1_G4__">'Ekonomska'!$A$13:$F$19</definedName>
    <definedName name="__CDS_P1_G5__" localSheetId="2">'Izvori '!$A$15:$F$18</definedName>
    <definedName name="__CDS_P1_G5__">'Ekonomska'!$A$15:$F$18</definedName>
    <definedName name="__CDS_P1_G6__" localSheetId="2">'Izvori '!$A$17:$F$17</definedName>
    <definedName name="__CDS_P1_G6__">'Ekonomska'!$A$17:$F$17</definedName>
    <definedName name="__CDS_T2_G1__" localSheetId="2">'Izvori '!#REF!</definedName>
    <definedName name="__CDS_T2_G1__">'Ekonomska'!#REF!</definedName>
    <definedName name="__CDS_T3_G1__" localSheetId="2">'Izvori '!#REF!</definedName>
    <definedName name="__CDS_T3_G1__">'Ekonomska'!#REF!</definedName>
    <definedName name="__CDS_T3_G2__" localSheetId="2">'Izvori '!#REF!</definedName>
    <definedName name="__CDS_T3_G2__">'Ekonomska'!#REF!</definedName>
    <definedName name="__CDS_T3_G3__" localSheetId="2">'Izvori '!#REF!</definedName>
    <definedName name="__CDS_T3_G3__">'Ekonomska'!#REF!</definedName>
    <definedName name="__CDSG1__" localSheetId="3">'Funkcijska'!$A$7:$J$31</definedName>
    <definedName name="__CDSG1__" localSheetId="2">'Izvori '!$A$91:$F$115</definedName>
    <definedName name="__CDSG1__" localSheetId="4">'Posebni dio'!$A$7:$F$287</definedName>
    <definedName name="__CDSG1__">'Ekonomska'!$A$105:$F$309</definedName>
    <definedName name="__CDSG2__" localSheetId="3">'Funkcijska'!$A$9:$J$30</definedName>
    <definedName name="__CDSG2__" localSheetId="2">'Izvori '!$A$93:$F$114</definedName>
    <definedName name="__CDSG2__" localSheetId="4">'Posebni dio'!$A$9:$F$286</definedName>
    <definedName name="__CDSG2__">'Ekonomska'!$A$107:$F$166</definedName>
    <definedName name="__CDSG3__" localSheetId="3">'Funkcijska'!$A$11:$J$29</definedName>
    <definedName name="__CDSG3__" localSheetId="2">'Izvori '!$A$95:$F$113</definedName>
    <definedName name="__CDSG3__" localSheetId="4">'Posebni dio'!$A$11:$F$90</definedName>
    <definedName name="__CDSG3__">'Ekonomska'!$A$109:$F$127</definedName>
    <definedName name="__CDSG4__" localSheetId="3">'Funkcijska'!$A$13:$J$28</definedName>
    <definedName name="__CDSG4__" localSheetId="2">'Izvori '!$A$97:$F$112</definedName>
    <definedName name="__CDSG4__" localSheetId="4">'Posebni dio'!$A$13:$F$89</definedName>
    <definedName name="__CDSG4__">'Ekonomska'!$A$111:$F$126</definedName>
    <definedName name="__CDSG5__" localSheetId="3">'Funkcijska'!$A$15:$J$27</definedName>
    <definedName name="__CDSG5__" localSheetId="2">'Izvori '!$A$99:$F$111</definedName>
    <definedName name="__CDSG5__" localSheetId="4">'Posebni dio'!$A$15:$F$61</definedName>
    <definedName name="__CDSG5__">'Ekonomska'!$A$113:$F$125</definedName>
    <definedName name="__CDSG6__" localSheetId="3">'Funkcijska'!$A$17:$J$26</definedName>
    <definedName name="__CDSG6__" localSheetId="2">'Izvori '!$A$101:$F$110</definedName>
    <definedName name="__CDSG6__" localSheetId="4">'Posebni dio'!$A$17:$F$60</definedName>
    <definedName name="__CDSG6__">'Ekonomska'!$A$115:$F$124</definedName>
    <definedName name="__CDSG7__" localSheetId="3">'Funkcijska'!$A$19:$J$25</definedName>
    <definedName name="__CDSG7__" localSheetId="2">'Izvori '!$A$103:$F$109</definedName>
    <definedName name="__CDSG7__" localSheetId="4">'Posebni dio'!$A$19:$F$33</definedName>
    <definedName name="__CDSG7__">'Ekonomska'!$A$117:$F$123</definedName>
    <definedName name="__CDSG8__" localSheetId="3">'Funkcijska'!$A$21:$J$24</definedName>
    <definedName name="__CDSG8__" localSheetId="2">'Izvori '!$A$105:$F$108</definedName>
    <definedName name="__CDSG8__" localSheetId="4">'Posebni dio'!$A$21:$F$24</definedName>
    <definedName name="__CDSG8__">'Ekonomska'!$A$119:$F$122</definedName>
    <definedName name="__CDSG9__" localSheetId="3">'Funkcijska'!$23:$23</definedName>
    <definedName name="__CDSG9__" localSheetId="2">'Izvori '!$107:$107</definedName>
    <definedName name="__CDSG9__" localSheetId="4">'Posebni dio'!$23:$23</definedName>
    <definedName name="__CDSG9__">'Ekonomska'!$121:$121</definedName>
    <definedName name="__CDSNaslov__" localSheetId="3">'Funkcijska'!$A$1:$J$6</definedName>
    <definedName name="__CDSNaslov__" localSheetId="2">'Izvori '!$A$1:$F$89</definedName>
    <definedName name="__CDSNaslov__" localSheetId="4">'Posebni dio'!$A$1:$F$6</definedName>
    <definedName name="__CDSNaslov__">'Ekonomska'!$A$1:$F$103</definedName>
    <definedName name="__CDSNaslov_T2__" localSheetId="3">'Funkcijska'!#REF!</definedName>
    <definedName name="__CDSNaslov_T2__" localSheetId="2">'Izvori '!#REF!</definedName>
    <definedName name="__CDSNaslov_T2__" localSheetId="4">'Posebni dio'!#REF!</definedName>
    <definedName name="__CDSNaslov_T2__">'Ekonomska'!#REF!</definedName>
    <definedName name="__CDSNaslov_T3__" localSheetId="3">'Funkcijska'!#REF!</definedName>
    <definedName name="__CDSNaslov_T3__" localSheetId="2">'Izvori '!#REF!</definedName>
    <definedName name="__CDSNaslov_T3__" localSheetId="4">'Posebni dio'!#REF!</definedName>
    <definedName name="__CDSNaslov_T3__">'Ekonomska'!#REF!</definedName>
    <definedName name="__Main__" localSheetId="3">'Funkcijska'!$A$1:$J$37</definedName>
    <definedName name="__Main__" localSheetId="2">'Izvori '!$A$1:$F$196</definedName>
    <definedName name="__Main__" localSheetId="4">'Posebni dio'!$A$1:$F$293</definedName>
    <definedName name="__Main__">'Ekonomska'!$A$1:$F$441</definedName>
  </definedNames>
  <calcPr fullCalcOnLoad="1"/>
</workbook>
</file>

<file path=xl/sharedStrings.xml><?xml version="1.0" encoding="utf-8"?>
<sst xmlns="http://schemas.openxmlformats.org/spreadsheetml/2006/main" count="763" uniqueCount="135">
  <si>
    <t>3</t>
  </si>
  <si>
    <t>4</t>
  </si>
  <si>
    <t>6</t>
  </si>
  <si>
    <t>7</t>
  </si>
  <si>
    <t>31</t>
  </si>
  <si>
    <t>32</t>
  </si>
  <si>
    <t>34</t>
  </si>
  <si>
    <t>36</t>
  </si>
  <si>
    <t>41</t>
  </si>
  <si>
    <t>42</t>
  </si>
  <si>
    <t>45</t>
  </si>
  <si>
    <t>63</t>
  </si>
  <si>
    <t>64</t>
  </si>
  <si>
    <t>65</t>
  </si>
  <si>
    <t>66</t>
  </si>
  <si>
    <t>67</t>
  </si>
  <si>
    <t>72</t>
  </si>
  <si>
    <t>311</t>
  </si>
  <si>
    <t>312</t>
  </si>
  <si>
    <t>313</t>
  </si>
  <si>
    <t>321</t>
  </si>
  <si>
    <t>322</t>
  </si>
  <si>
    <t>323</t>
  </si>
  <si>
    <t>324</t>
  </si>
  <si>
    <t>329</t>
  </si>
  <si>
    <t>343</t>
  </si>
  <si>
    <t>369</t>
  </si>
  <si>
    <t>412</t>
  </si>
  <si>
    <t>421</t>
  </si>
  <si>
    <t>422</t>
  </si>
  <si>
    <t>423</t>
  </si>
  <si>
    <t>424</t>
  </si>
  <si>
    <t>451</t>
  </si>
  <si>
    <t>634</t>
  </si>
  <si>
    <t>639</t>
  </si>
  <si>
    <t>641</t>
  </si>
  <si>
    <t>652</t>
  </si>
  <si>
    <t>661</t>
  </si>
  <si>
    <t>671</t>
  </si>
  <si>
    <t>721</t>
  </si>
  <si>
    <t>UKUPNO PRIHODI</t>
  </si>
  <si>
    <t>Novi plan 2023.</t>
  </si>
  <si>
    <t>UKUPNO RASHODI:</t>
  </si>
  <si>
    <t>Rashodi za usluge</t>
  </si>
  <si>
    <t>Prihodi od imovine</t>
  </si>
  <si>
    <t>Prihodi poslovanja</t>
  </si>
  <si>
    <t>Rashodi poslovanja</t>
  </si>
  <si>
    <t>Financijski rashodi</t>
  </si>
  <si>
    <t>Materijalni rashodi</t>
  </si>
  <si>
    <t>Prijevozna sredstva</t>
  </si>
  <si>
    <t>Postrojenja i oprema</t>
  </si>
  <si>
    <t>Rashodi za zaposlene</t>
  </si>
  <si>
    <t>Nematerijalna imovina</t>
  </si>
  <si>
    <t>Plaće (Bruto)</t>
  </si>
  <si>
    <t>Ostali financijski rashodi</t>
  </si>
  <si>
    <t>Ostali rashodi za zaposlene</t>
  </si>
  <si>
    <t>DVOR TRAKOŠĆAN</t>
  </si>
  <si>
    <t>Prihodi po posebnim propisima</t>
  </si>
  <si>
    <t>Prihodi od financijske imovine</t>
  </si>
  <si>
    <t>Rashodi za materijal i energiju</t>
  </si>
  <si>
    <t>Doprinosi na plaće</t>
  </si>
  <si>
    <t>Ostali nespomenuti rashodi poslovanja</t>
  </si>
  <si>
    <t>Građevinski objekti</t>
  </si>
  <si>
    <t>Rashodi za nabavu nefinancijske imovine</t>
  </si>
  <si>
    <t>Prihodi od prodaje nefinancijske imovine</t>
  </si>
  <si>
    <t>Brojčana oznaka i naziv</t>
  </si>
  <si>
    <t>Rashodi za nabavu proizvedene dugotrajne imovine</t>
  </si>
  <si>
    <t>Prihodi od prodaje proizvedene dugotrajne imovine</t>
  </si>
  <si>
    <t>Povećanje/smanjenje plana</t>
  </si>
  <si>
    <t>Rashodi za nabavu neproizvedene dugotrajne imovine</t>
  </si>
  <si>
    <t>Rashodi za dodatna ulaganja na nefinancijskoj imovini</t>
  </si>
  <si>
    <t>Naknade troškova zaposlenima</t>
  </si>
  <si>
    <t>Pomoći od izvanproračunskih korisnika</t>
  </si>
  <si>
    <t>Prihodi od upravnih i admin. pristojbi, pristojbi po posebn.propisima i naknada</t>
  </si>
  <si>
    <t>Prihodi od prodaje građevinskih objekata</t>
  </si>
  <si>
    <t>Dodatna ulaganja na građevinskim objektima</t>
  </si>
  <si>
    <t>Naknade troškova osobama izvan radnog odnosa</t>
  </si>
  <si>
    <t>Pomoći dane u inozemstvo i unutar općeg proračuna</t>
  </si>
  <si>
    <t>RAČUN PRIHODA I RASHODA PO EKONOMSKOJ KLASIFIKACIJI</t>
  </si>
  <si>
    <t>Prihodi od prodaje proizvoda i robe te pruženih usluga</t>
  </si>
  <si>
    <t>Knjige, umjetnička djela i ostale izložbene vrijednosti</t>
  </si>
  <si>
    <t>Prijenosi između proračunskih korisnika istog proračuna</t>
  </si>
  <si>
    <t>Pomoći iz inozemstva i od subjekata unutar općeg proračuna</t>
  </si>
  <si>
    <t>Prihodi iz nadležnog proračuna i od HZZO-a temeljem ugovornih obveza</t>
  </si>
  <si>
    <t>Prihodi od prodaje proizvoda i robe te pruženih usluga i prihodi od donacija</t>
  </si>
  <si>
    <t>Prihodi iz nadležnog proračuna za financiranje redovne djelatnosti prorač. kor.</t>
  </si>
  <si>
    <t xml:space="preserve">Indeks </t>
  </si>
  <si>
    <t>Plan  2023.</t>
  </si>
  <si>
    <t>-</t>
  </si>
  <si>
    <t>RAČUN PRIHODA I RASHODA PO IZVORIMA</t>
  </si>
  <si>
    <t>Plan 2023.</t>
  </si>
  <si>
    <t>Indeks izvršenje / izvršenje prethodne godine</t>
  </si>
  <si>
    <t>11</t>
  </si>
  <si>
    <t>Iz proračuna</t>
  </si>
  <si>
    <t>Vlastiti prihodi</t>
  </si>
  <si>
    <t>43</t>
  </si>
  <si>
    <t>Ostali prihodi za posebne namjene</t>
  </si>
  <si>
    <t>52</t>
  </si>
  <si>
    <t>Ostale pomoći i darovnice</t>
  </si>
  <si>
    <t>71</t>
  </si>
  <si>
    <t>Prihod od prodaje ili zamjene nef. imovine</t>
  </si>
  <si>
    <t>RAČUN PRIHODA I RASHODA PO FUNKCIJSKOJ KLASIFIKACIJI</t>
  </si>
  <si>
    <t>Indeks</t>
  </si>
  <si>
    <t xml:space="preserve"> Plan 2023.</t>
  </si>
  <si>
    <t>A780000</t>
  </si>
  <si>
    <t>ADMINISTRACIJA I UPRAVLJANJE</t>
  </si>
  <si>
    <t>A780001</t>
  </si>
  <si>
    <t>PROGRAMI MUZEJSKO-GALERIJSKE DJELATNOSTI</t>
  </si>
  <si>
    <t>I. OPĆI DIO</t>
  </si>
  <si>
    <t>A. SAŽETAK RAČUNA PRIHODA I RASHODA</t>
  </si>
  <si>
    <t>BROJČANA OZNAKA I NAZIV</t>
  </si>
  <si>
    <t>Plan 2023</t>
  </si>
  <si>
    <t>Povećanje/smanjenje</t>
  </si>
  <si>
    <t>6 PRIHODI POSLOVANJA</t>
  </si>
  <si>
    <t>7 PRIHODI OD PRODAJE NEFINANCIJSKE IMOVINE</t>
  </si>
  <si>
    <t>PRIHODI UKUPNO</t>
  </si>
  <si>
    <t>3 RASHODI  POSLOVANJA</t>
  </si>
  <si>
    <t>4 RASHODI ZA NABAVU NEFINANCIJSKE IMOVINE</t>
  </si>
  <si>
    <t>RASHODI UKUPNO</t>
  </si>
  <si>
    <t>RAZLIKA - VIŠAK / MANJAK</t>
  </si>
  <si>
    <t>B. SAŽETAK RAČUNA FINANCIRANJA</t>
  </si>
  <si>
    <t xml:space="preserve">Novi plan 2023. </t>
  </si>
  <si>
    <t>8 PRIMICI OD FINANCIJSKE IMOVINE I ZADUŽIVANJA</t>
  </si>
  <si>
    <t>5 IZDACI ZA FINANCIJSKU IMOVINU I OTPLATE ZAJMOVA</t>
  </si>
  <si>
    <t>RAZLIKA PRIMITAKA I IZDATAKA</t>
  </si>
  <si>
    <t>PRIJENOS SREDSTAVA IZ PRETHODNE GODINE</t>
  </si>
  <si>
    <t>PRIJENOS SREDSTAVA U SLJEDEĆE RAZDOBLJE</t>
  </si>
  <si>
    <t>NETO FINANCIRANJE</t>
  </si>
  <si>
    <t>VIŠAK / MANJAK + NETO FINANCIRANJE</t>
  </si>
  <si>
    <t xml:space="preserve">Rekreacija, kultura i religija </t>
  </si>
  <si>
    <t xml:space="preserve">Služba kulture </t>
  </si>
  <si>
    <t>08</t>
  </si>
  <si>
    <t>082</t>
  </si>
  <si>
    <t>II IZMJENE I DOPUNE FINANCIJSKOG PLANA DVORA TRAKOŠĆAN ZA 2023. GODINU</t>
  </si>
  <si>
    <t xml:space="preserve">POSEBNI DIO 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</si>
</sst>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_ ;[Red]\-#,##0.00\ "/>
    <numFmt numFmtId="167" formatCode="#,##0_ ;[Red]\-#,##0\ "/>
    <numFmt numFmtId="168" formatCode="[$-41A]dd\.\ mmmm\ yyyy\.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b/>
      <sz val="9"/>
      <name val="Calibri"/>
      <family val="2"/>
    </font>
    <font>
      <b/>
      <sz val="9"/>
      <color indexed="63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rgb="FF3F3F3F"/>
      <name val="Arial"/>
      <family val="2"/>
    </font>
    <font>
      <sz val="9"/>
      <color rgb="FF3F3F3F"/>
      <name val="Arial"/>
      <family val="2"/>
    </font>
    <font>
      <b/>
      <sz val="9"/>
      <color rgb="FF3F3F3F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5" fillId="28" borderId="2" applyNumberFormat="0" applyAlignment="0" applyProtection="0"/>
    <xf numFmtId="0" fontId="46" fillId="28" borderId="3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1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36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166" fontId="62" fillId="0" borderId="0" xfId="0" applyNumberFormat="1" applyFont="1" applyAlignment="1">
      <alignment horizontal="right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166" fontId="60" fillId="0" borderId="0" xfId="0" applyNumberFormat="1" applyFont="1" applyAlignment="1">
      <alignment horizontal="right"/>
    </xf>
    <xf numFmtId="166" fontId="65" fillId="33" borderId="10" xfId="0" applyNumberFormat="1" applyFont="1" applyFill="1" applyBorder="1" applyAlignment="1">
      <alignment horizontal="center" wrapText="1"/>
    </xf>
    <xf numFmtId="0" fontId="66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0" fillId="0" borderId="0" xfId="0" applyFill="1" applyAlignment="1">
      <alignment/>
    </xf>
    <xf numFmtId="166" fontId="67" fillId="0" borderId="0" xfId="0" applyNumberFormat="1" applyFont="1" applyFill="1" applyAlignment="1">
      <alignment horizontal="right"/>
    </xf>
    <xf numFmtId="49" fontId="65" fillId="33" borderId="10" xfId="0" applyNumberFormat="1" applyFont="1" applyFill="1" applyBorder="1" applyAlignment="1">
      <alignment horizontal="center" wrapText="1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Font="1" applyAlignment="1">
      <alignment/>
    </xf>
    <xf numFmtId="0" fontId="62" fillId="0" borderId="0" xfId="0" applyFont="1" applyAlignment="1">
      <alignment horizontal="left"/>
    </xf>
    <xf numFmtId="0" fontId="70" fillId="0" borderId="0" xfId="0" applyFont="1" applyFill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166" fontId="67" fillId="7" borderId="0" xfId="0" applyNumberFormat="1" applyFont="1" applyFill="1" applyAlignment="1">
      <alignment horizontal="right"/>
    </xf>
    <xf numFmtId="0" fontId="67" fillId="2" borderId="0" xfId="0" applyFont="1" applyFill="1" applyAlignment="1">
      <alignment horizontal="left"/>
    </xf>
    <xf numFmtId="166" fontId="67" fillId="2" borderId="0" xfId="0" applyNumberFormat="1" applyFont="1" applyFill="1" applyAlignment="1">
      <alignment horizontal="right"/>
    </xf>
    <xf numFmtId="0" fontId="67" fillId="7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62" fillId="0" borderId="0" xfId="0" applyFont="1" applyBorder="1" applyAlignment="1">
      <alignment/>
    </xf>
    <xf numFmtId="0" fontId="66" fillId="0" borderId="0" xfId="0" applyFont="1" applyAlignment="1">
      <alignment/>
    </xf>
    <xf numFmtId="0" fontId="65" fillId="33" borderId="11" xfId="0" applyFont="1" applyFill="1" applyBorder="1" applyAlignment="1">
      <alignment/>
    </xf>
    <xf numFmtId="0" fontId="65" fillId="33" borderId="12" xfId="0" applyFont="1" applyFill="1" applyBorder="1" applyAlignment="1">
      <alignment/>
    </xf>
    <xf numFmtId="0" fontId="67" fillId="7" borderId="0" xfId="0" applyFont="1" applyFill="1" applyBorder="1" applyAlignment="1">
      <alignment horizontal="left"/>
    </xf>
    <xf numFmtId="0" fontId="67" fillId="0" borderId="0" xfId="0" applyFont="1" applyFill="1" applyBorder="1" applyAlignment="1">
      <alignment horizontal="left"/>
    </xf>
    <xf numFmtId="0" fontId="62" fillId="0" borderId="0" xfId="0" applyFont="1" applyBorder="1" applyAlignment="1">
      <alignment horizontal="left"/>
    </xf>
    <xf numFmtId="0" fontId="67" fillId="33" borderId="0" xfId="0" applyFont="1" applyFill="1" applyAlignment="1">
      <alignment horizontal="left"/>
    </xf>
    <xf numFmtId="166" fontId="67" fillId="33" borderId="0" xfId="0" applyNumberFormat="1" applyFont="1" applyFill="1" applyAlignment="1">
      <alignment horizontal="right"/>
    </xf>
    <xf numFmtId="0" fontId="67" fillId="0" borderId="0" xfId="0" applyFont="1" applyAlignment="1">
      <alignment horizontal="left"/>
    </xf>
    <xf numFmtId="0" fontId="67" fillId="0" borderId="0" xfId="0" applyFont="1" applyAlignment="1">
      <alignment horizontal="center"/>
    </xf>
    <xf numFmtId="166" fontId="67" fillId="0" borderId="0" xfId="0" applyNumberFormat="1" applyFont="1" applyAlignment="1">
      <alignment horizontal="right"/>
    </xf>
    <xf numFmtId="0" fontId="67" fillId="34" borderId="0" xfId="0" applyFont="1" applyFill="1" applyAlignment="1">
      <alignment horizontal="left"/>
    </xf>
    <xf numFmtId="166" fontId="67" fillId="34" borderId="0" xfId="0" applyNumberFormat="1" applyFont="1" applyFill="1" applyAlignment="1">
      <alignment horizontal="right"/>
    </xf>
    <xf numFmtId="0" fontId="67" fillId="6" borderId="0" xfId="0" applyFont="1" applyFill="1" applyAlignment="1">
      <alignment horizontal="left"/>
    </xf>
    <xf numFmtId="166" fontId="67" fillId="6" borderId="0" xfId="0" applyNumberFormat="1" applyFont="1" applyFill="1" applyAlignment="1">
      <alignment horizontal="right"/>
    </xf>
    <xf numFmtId="0" fontId="67" fillId="4" borderId="0" xfId="0" applyFont="1" applyFill="1" applyAlignment="1">
      <alignment horizontal="left"/>
    </xf>
    <xf numFmtId="166" fontId="67" fillId="4" borderId="0" xfId="0" applyNumberFormat="1" applyFont="1" applyFill="1" applyAlignment="1">
      <alignment horizontal="right"/>
    </xf>
    <xf numFmtId="0" fontId="67" fillId="33" borderId="0" xfId="0" applyFont="1" applyFill="1" applyAlignment="1">
      <alignment horizontal="center"/>
    </xf>
    <xf numFmtId="0" fontId="67" fillId="33" borderId="0" xfId="0" applyFont="1" applyFill="1" applyBorder="1" applyAlignment="1">
      <alignment horizontal="left"/>
    </xf>
    <xf numFmtId="0" fontId="67" fillId="33" borderId="0" xfId="0" applyFont="1" applyFill="1" applyBorder="1" applyAlignment="1">
      <alignment/>
    </xf>
    <xf numFmtId="166" fontId="67" fillId="33" borderId="0" xfId="0" applyNumberFormat="1" applyFont="1" applyFill="1" applyBorder="1" applyAlignment="1">
      <alignment horizontal="right"/>
    </xf>
    <xf numFmtId="166" fontId="67" fillId="0" borderId="0" xfId="0" applyNumberFormat="1" applyFont="1" applyFill="1" applyBorder="1" applyAlignment="1">
      <alignment horizontal="right"/>
    </xf>
    <xf numFmtId="166" fontId="68" fillId="0" borderId="0" xfId="0" applyNumberFormat="1" applyFont="1" applyFill="1" applyAlignment="1">
      <alignment horizontal="right"/>
    </xf>
    <xf numFmtId="0" fontId="67" fillId="34" borderId="0" xfId="0" applyFont="1" applyFill="1" applyBorder="1" applyAlignment="1">
      <alignment horizontal="left"/>
    </xf>
    <xf numFmtId="0" fontId="67" fillId="34" borderId="0" xfId="0" applyFont="1" applyFill="1" applyBorder="1" applyAlignment="1">
      <alignment/>
    </xf>
    <xf numFmtId="0" fontId="62" fillId="0" borderId="0" xfId="0" applyFont="1" applyFill="1" applyBorder="1" applyAlignment="1">
      <alignment horizontal="left"/>
    </xf>
    <xf numFmtId="0" fontId="67" fillId="6" borderId="0" xfId="0" applyFont="1" applyFill="1" applyBorder="1" applyAlignment="1">
      <alignment horizontal="left"/>
    </xf>
    <xf numFmtId="0" fontId="67" fillId="6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7" fillId="4" borderId="0" xfId="0" applyFont="1" applyFill="1" applyBorder="1" applyAlignment="1">
      <alignment horizontal="left"/>
    </xf>
    <xf numFmtId="0" fontId="67" fillId="4" borderId="0" xfId="0" applyFont="1" applyFill="1" applyBorder="1" applyAlignment="1">
      <alignment/>
    </xf>
    <xf numFmtId="0" fontId="67" fillId="2" borderId="0" xfId="0" applyFont="1" applyFill="1" applyBorder="1" applyAlignment="1">
      <alignment horizontal="left"/>
    </xf>
    <xf numFmtId="0" fontId="67" fillId="2" borderId="0" xfId="0" applyFont="1" applyFill="1" applyBorder="1" applyAlignment="1">
      <alignment/>
    </xf>
    <xf numFmtId="0" fontId="67" fillId="5" borderId="0" xfId="0" applyFont="1" applyFill="1" applyBorder="1" applyAlignment="1">
      <alignment horizontal="left"/>
    </xf>
    <xf numFmtId="0" fontId="67" fillId="5" borderId="0" xfId="0" applyFont="1" applyFill="1" applyBorder="1" applyAlignment="1">
      <alignment/>
    </xf>
    <xf numFmtId="166" fontId="67" fillId="5" borderId="0" xfId="0" applyNumberFormat="1" applyFont="1" applyFill="1" applyAlignment="1">
      <alignment horizontal="right"/>
    </xf>
    <xf numFmtId="166" fontId="62" fillId="35" borderId="0" xfId="0" applyNumberFormat="1" applyFont="1" applyFill="1" applyAlignment="1">
      <alignment horizontal="right"/>
    </xf>
    <xf numFmtId="166" fontId="68" fillId="0" borderId="0" xfId="0" applyNumberFormat="1" applyFont="1" applyAlignment="1">
      <alignment horizontal="right"/>
    </xf>
    <xf numFmtId="0" fontId="62" fillId="0" borderId="0" xfId="0" applyFont="1" applyAlignment="1">
      <alignment/>
    </xf>
    <xf numFmtId="0" fontId="67" fillId="33" borderId="0" xfId="0" applyFont="1" applyFill="1" applyBorder="1" applyAlignment="1">
      <alignment vertical="center"/>
    </xf>
    <xf numFmtId="166" fontId="67" fillId="33" borderId="0" xfId="0" applyNumberFormat="1" applyFont="1" applyFill="1" applyBorder="1" applyAlignment="1">
      <alignment horizontal="right" vertical="center"/>
    </xf>
    <xf numFmtId="10" fontId="7" fillId="0" borderId="0" xfId="0" applyNumberFormat="1" applyFont="1" applyAlignment="1">
      <alignment horizontal="right"/>
    </xf>
    <xf numFmtId="166" fontId="65" fillId="33" borderId="13" xfId="0" applyNumberFormat="1" applyFont="1" applyFill="1" applyBorder="1" applyAlignment="1">
      <alignment horizontal="center" wrapText="1"/>
    </xf>
    <xf numFmtId="10" fontId="6" fillId="33" borderId="0" xfId="42" applyNumberFormat="1" applyFont="1" applyFill="1" applyBorder="1" applyAlignment="1">
      <alignment horizontal="right"/>
    </xf>
    <xf numFmtId="10" fontId="72" fillId="28" borderId="0" xfId="42" applyNumberFormat="1" applyFont="1" applyBorder="1" applyAlignment="1">
      <alignment horizontal="right"/>
    </xf>
    <xf numFmtId="10" fontId="72" fillId="36" borderId="0" xfId="42" applyNumberFormat="1" applyFont="1" applyFill="1" applyBorder="1" applyAlignment="1">
      <alignment horizontal="right"/>
    </xf>
    <xf numFmtId="10" fontId="73" fillId="36" borderId="0" xfId="42" applyNumberFormat="1" applyFont="1" applyFill="1" applyBorder="1" applyAlignment="1">
      <alignment horizontal="right"/>
    </xf>
    <xf numFmtId="10" fontId="73" fillId="36" borderId="0" xfId="42" applyNumberFormat="1" applyFont="1" applyFill="1" applyBorder="1" applyAlignment="1">
      <alignment horizontal="center"/>
    </xf>
    <xf numFmtId="10" fontId="6" fillId="34" borderId="0" xfId="42" applyNumberFormat="1" applyFont="1" applyFill="1" applyBorder="1" applyAlignment="1">
      <alignment horizontal="right"/>
    </xf>
    <xf numFmtId="10" fontId="72" fillId="33" borderId="0" xfId="42" applyNumberFormat="1" applyFont="1" applyFill="1" applyBorder="1" applyAlignment="1">
      <alignment horizontal="center"/>
    </xf>
    <xf numFmtId="10" fontId="72" fillId="28" borderId="0" xfId="42" applyNumberFormat="1" applyFont="1" applyBorder="1" applyAlignment="1">
      <alignment horizontal="center"/>
    </xf>
    <xf numFmtId="10" fontId="72" fillId="36" borderId="0" xfId="42" applyNumberFormat="1" applyFont="1" applyFill="1" applyBorder="1" applyAlignment="1">
      <alignment horizontal="center"/>
    </xf>
    <xf numFmtId="10" fontId="65" fillId="33" borderId="13" xfId="0" applyNumberFormat="1" applyFont="1" applyFill="1" applyBorder="1" applyAlignment="1">
      <alignment horizontal="center" wrapText="1"/>
    </xf>
    <xf numFmtId="10" fontId="39" fillId="33" borderId="0" xfId="42" applyNumberFormat="1" applyFont="1" applyFill="1" applyBorder="1" applyAlignment="1">
      <alignment horizontal="right"/>
    </xf>
    <xf numFmtId="10" fontId="74" fillId="28" borderId="0" xfId="42" applyNumberFormat="1" applyFont="1" applyBorder="1" applyAlignment="1">
      <alignment horizontal="right"/>
    </xf>
    <xf numFmtId="10" fontId="74" fillId="36" borderId="0" xfId="42" applyNumberFormat="1" applyFont="1" applyFill="1" applyBorder="1" applyAlignment="1">
      <alignment horizontal="right"/>
    </xf>
    <xf numFmtId="10" fontId="39" fillId="28" borderId="0" xfId="42" applyNumberFormat="1" applyFont="1" applyBorder="1" applyAlignment="1">
      <alignment horizontal="right"/>
    </xf>
    <xf numFmtId="10" fontId="74" fillId="36" borderId="0" xfId="42" applyNumberFormat="1" applyFont="1" applyFill="1" applyBorder="1" applyAlignment="1">
      <alignment horizontal="center"/>
    </xf>
    <xf numFmtId="10" fontId="39" fillId="34" borderId="0" xfId="42" applyNumberFormat="1" applyFont="1" applyFill="1" applyBorder="1" applyAlignment="1">
      <alignment horizontal="right"/>
    </xf>
    <xf numFmtId="10" fontId="74" fillId="28" borderId="0" xfId="42" applyNumberFormat="1" applyFont="1" applyBorder="1" applyAlignment="1">
      <alignment horizontal="center"/>
    </xf>
    <xf numFmtId="10" fontId="6" fillId="33" borderId="0" xfId="42" applyNumberFormat="1" applyFont="1" applyFill="1" applyBorder="1" applyAlignment="1">
      <alignment horizontal="right" vertical="center"/>
    </xf>
    <xf numFmtId="0" fontId="66" fillId="0" borderId="0" xfId="0" applyFont="1" applyAlignment="1">
      <alignment/>
    </xf>
    <xf numFmtId="0" fontId="75" fillId="33" borderId="0" xfId="0" applyFont="1" applyFill="1" applyAlignment="1">
      <alignment horizontal="left"/>
    </xf>
    <xf numFmtId="166" fontId="75" fillId="33" borderId="0" xfId="0" applyNumberFormat="1" applyFont="1" applyFill="1" applyAlignment="1">
      <alignment horizontal="right"/>
    </xf>
    <xf numFmtId="10" fontId="75" fillId="33" borderId="0" xfId="0" applyNumberFormat="1" applyFont="1" applyFill="1" applyAlignment="1">
      <alignment horizontal="right"/>
    </xf>
    <xf numFmtId="0" fontId="75" fillId="0" borderId="0" xfId="0" applyFont="1" applyAlignment="1">
      <alignment horizontal="left"/>
    </xf>
    <xf numFmtId="0" fontId="75" fillId="0" borderId="0" xfId="0" applyFont="1" applyAlignment="1">
      <alignment horizontal="center"/>
    </xf>
    <xf numFmtId="166" fontId="75" fillId="0" borderId="0" xfId="0" applyNumberFormat="1" applyFont="1" applyAlignment="1">
      <alignment horizontal="right"/>
    </xf>
    <xf numFmtId="10" fontId="75" fillId="0" borderId="0" xfId="0" applyNumberFormat="1" applyFont="1" applyAlignment="1">
      <alignment horizontal="right"/>
    </xf>
    <xf numFmtId="0" fontId="75" fillId="34" borderId="0" xfId="0" applyFont="1" applyFill="1" applyAlignment="1">
      <alignment horizontal="left"/>
    </xf>
    <xf numFmtId="166" fontId="75" fillId="34" borderId="0" xfId="0" applyNumberFormat="1" applyFont="1" applyFill="1" applyAlignment="1">
      <alignment horizontal="right"/>
    </xf>
    <xf numFmtId="10" fontId="75" fillId="34" borderId="0" xfId="0" applyNumberFormat="1" applyFont="1" applyFill="1" applyAlignment="1">
      <alignment horizontal="right"/>
    </xf>
    <xf numFmtId="0" fontId="66" fillId="0" borderId="0" xfId="0" applyFont="1" applyAlignment="1">
      <alignment horizontal="left"/>
    </xf>
    <xf numFmtId="166" fontId="66" fillId="0" borderId="0" xfId="0" applyNumberFormat="1" applyFont="1" applyAlignment="1">
      <alignment horizontal="right"/>
    </xf>
    <xf numFmtId="10" fontId="66" fillId="0" borderId="0" xfId="0" applyNumberFormat="1" applyFont="1" applyAlignment="1">
      <alignment horizontal="right"/>
    </xf>
    <xf numFmtId="0" fontId="76" fillId="6" borderId="0" xfId="0" applyFont="1" applyFill="1" applyAlignment="1">
      <alignment horizontal="left"/>
    </xf>
    <xf numFmtId="166" fontId="76" fillId="6" borderId="0" xfId="0" applyNumberFormat="1" applyFont="1" applyFill="1" applyAlignment="1">
      <alignment horizontal="right"/>
    </xf>
    <xf numFmtId="10" fontId="76" fillId="6" borderId="0" xfId="0" applyNumberFormat="1" applyFont="1" applyFill="1" applyAlignment="1">
      <alignment horizontal="right"/>
    </xf>
    <xf numFmtId="0" fontId="65" fillId="4" borderId="0" xfId="0" applyFont="1" applyFill="1" applyAlignment="1">
      <alignment horizontal="left"/>
    </xf>
    <xf numFmtId="166" fontId="65" fillId="4" borderId="0" xfId="0" applyNumberFormat="1" applyFont="1" applyFill="1" applyAlignment="1">
      <alignment horizontal="right"/>
    </xf>
    <xf numFmtId="10" fontId="65" fillId="4" borderId="0" xfId="0" applyNumberFormat="1" applyFont="1" applyFill="1" applyAlignment="1">
      <alignment horizontal="right"/>
    </xf>
    <xf numFmtId="10" fontId="67" fillId="2" borderId="0" xfId="0" applyNumberFormat="1" applyFont="1" applyFill="1" applyAlignment="1">
      <alignment horizontal="right"/>
    </xf>
    <xf numFmtId="10" fontId="62" fillId="0" borderId="0" xfId="0" applyNumberFormat="1" applyFont="1" applyAlignment="1">
      <alignment horizontal="right"/>
    </xf>
    <xf numFmtId="0" fontId="75" fillId="33" borderId="0" xfId="0" applyFont="1" applyFill="1" applyAlignment="1">
      <alignment horizontal="center"/>
    </xf>
    <xf numFmtId="10" fontId="60" fillId="0" borderId="0" xfId="0" applyNumberFormat="1" applyFont="1" applyAlignment="1">
      <alignment horizontal="right"/>
    </xf>
    <xf numFmtId="10" fontId="65" fillId="33" borderId="10" xfId="0" applyNumberFormat="1" applyFont="1" applyFill="1" applyBorder="1" applyAlignment="1">
      <alignment horizontal="center" wrapText="1"/>
    </xf>
    <xf numFmtId="0" fontId="75" fillId="33" borderId="0" xfId="0" applyFont="1" applyFill="1" applyAlignment="1">
      <alignment/>
    </xf>
    <xf numFmtId="166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0" fontId="75" fillId="34" borderId="0" xfId="0" applyFont="1" applyFill="1" applyAlignment="1">
      <alignment/>
    </xf>
    <xf numFmtId="0" fontId="60" fillId="0" borderId="0" xfId="0" applyFont="1" applyAlignment="1">
      <alignment horizontal="left"/>
    </xf>
    <xf numFmtId="166" fontId="64" fillId="0" borderId="0" xfId="0" applyNumberFormat="1" applyFont="1" applyAlignment="1">
      <alignment horizontal="right"/>
    </xf>
    <xf numFmtId="0" fontId="75" fillId="6" borderId="0" xfId="0" applyFont="1" applyFill="1" applyAlignment="1">
      <alignment horizontal="left"/>
    </xf>
    <xf numFmtId="0" fontId="75" fillId="6" borderId="0" xfId="0" applyFont="1" applyFill="1" applyAlignment="1">
      <alignment/>
    </xf>
    <xf numFmtId="166" fontId="75" fillId="6" borderId="0" xfId="0" applyNumberFormat="1" applyFont="1" applyFill="1" applyAlignment="1">
      <alignment horizontal="right"/>
    </xf>
    <xf numFmtId="10" fontId="75" fillId="6" borderId="0" xfId="0" applyNumberFormat="1" applyFont="1" applyFill="1" applyAlignment="1">
      <alignment horizontal="right"/>
    </xf>
    <xf numFmtId="0" fontId="75" fillId="4" borderId="0" xfId="0" applyFont="1" applyFill="1" applyAlignment="1">
      <alignment horizontal="left"/>
    </xf>
    <xf numFmtId="0" fontId="75" fillId="4" borderId="0" xfId="0" applyFont="1" applyFill="1" applyAlignment="1">
      <alignment/>
    </xf>
    <xf numFmtId="166" fontId="75" fillId="4" borderId="0" xfId="0" applyNumberFormat="1" applyFont="1" applyFill="1" applyAlignment="1">
      <alignment horizontal="right"/>
    </xf>
    <xf numFmtId="10" fontId="75" fillId="4" borderId="0" xfId="0" applyNumberFormat="1" applyFont="1" applyFill="1" applyAlignment="1">
      <alignment horizontal="right"/>
    </xf>
    <xf numFmtId="166" fontId="76" fillId="0" borderId="0" xfId="0" applyNumberFormat="1" applyFont="1" applyAlignment="1">
      <alignment horizontal="right"/>
    </xf>
    <xf numFmtId="0" fontId="76" fillId="2" borderId="0" xfId="0" applyFont="1" applyFill="1" applyAlignment="1">
      <alignment horizontal="left"/>
    </xf>
    <xf numFmtId="0" fontId="76" fillId="2" borderId="0" xfId="0" applyFont="1" applyFill="1" applyAlignment="1">
      <alignment/>
    </xf>
    <xf numFmtId="166" fontId="76" fillId="2" borderId="0" xfId="0" applyNumberFormat="1" applyFont="1" applyFill="1" applyAlignment="1">
      <alignment horizontal="right"/>
    </xf>
    <xf numFmtId="10" fontId="76" fillId="2" borderId="0" xfId="0" applyNumberFormat="1" applyFont="1" applyFill="1" applyAlignment="1">
      <alignment horizontal="right"/>
    </xf>
    <xf numFmtId="166" fontId="65" fillId="0" borderId="0" xfId="0" applyNumberFormat="1" applyFont="1" applyAlignment="1">
      <alignment horizontal="right"/>
    </xf>
    <xf numFmtId="0" fontId="65" fillId="5" borderId="0" xfId="0" applyFont="1" applyFill="1" applyAlignment="1">
      <alignment horizontal="left"/>
    </xf>
    <xf numFmtId="0" fontId="65" fillId="5" borderId="0" xfId="0" applyFont="1" applyFill="1" applyAlignment="1">
      <alignment/>
    </xf>
    <xf numFmtId="166" fontId="65" fillId="5" borderId="0" xfId="0" applyNumberFormat="1" applyFont="1" applyFill="1" applyAlignment="1">
      <alignment horizontal="right"/>
    </xf>
    <xf numFmtId="10" fontId="65" fillId="5" borderId="0" xfId="0" applyNumberFormat="1" applyFont="1" applyFill="1" applyAlignment="1">
      <alignment horizontal="right"/>
    </xf>
    <xf numFmtId="0" fontId="67" fillId="7" borderId="0" xfId="0" applyFont="1" applyFill="1" applyAlignment="1">
      <alignment horizontal="left"/>
    </xf>
    <xf numFmtId="0" fontId="67" fillId="7" borderId="0" xfId="0" applyFont="1" applyFill="1" applyAlignment="1">
      <alignment/>
    </xf>
    <xf numFmtId="10" fontId="67" fillId="7" borderId="0" xfId="0" applyNumberFormat="1" applyFont="1" applyFill="1" applyAlignment="1">
      <alignment horizontal="right"/>
    </xf>
    <xf numFmtId="10" fontId="67" fillId="0" borderId="0" xfId="0" applyNumberFormat="1" applyFont="1" applyAlignment="1">
      <alignment horizontal="right"/>
    </xf>
    <xf numFmtId="0" fontId="67" fillId="0" borderId="0" xfId="0" applyFont="1" applyAlignment="1">
      <alignment/>
    </xf>
    <xf numFmtId="166" fontId="60" fillId="35" borderId="0" xfId="0" applyNumberFormat="1" applyFont="1" applyFill="1" applyAlignment="1">
      <alignment horizontal="right"/>
    </xf>
    <xf numFmtId="0" fontId="67" fillId="33" borderId="0" xfId="0" applyFont="1" applyFill="1" applyAlignment="1">
      <alignment/>
    </xf>
    <xf numFmtId="0" fontId="67" fillId="34" borderId="0" xfId="0" applyFont="1" applyFill="1" applyAlignment="1">
      <alignment/>
    </xf>
    <xf numFmtId="0" fontId="67" fillId="6" borderId="0" xfId="0" applyFont="1" applyFill="1" applyAlignment="1">
      <alignment/>
    </xf>
    <xf numFmtId="0" fontId="67" fillId="4" borderId="0" xfId="0" applyFont="1" applyFill="1" applyAlignment="1">
      <alignment/>
    </xf>
    <xf numFmtId="0" fontId="67" fillId="2" borderId="0" xfId="0" applyFont="1" applyFill="1" applyAlignment="1">
      <alignment/>
    </xf>
    <xf numFmtId="0" fontId="67" fillId="5" borderId="0" xfId="0" applyFont="1" applyFill="1" applyAlignment="1">
      <alignment horizontal="left"/>
    </xf>
    <xf numFmtId="0" fontId="67" fillId="5" borderId="0" xfId="0" applyFont="1" applyFill="1" applyAlignment="1">
      <alignment/>
    </xf>
    <xf numFmtId="0" fontId="75" fillId="33" borderId="0" xfId="0" applyFont="1" applyFill="1" applyAlignment="1">
      <alignment vertical="center"/>
    </xf>
    <xf numFmtId="166" fontId="75" fillId="33" borderId="0" xfId="0" applyNumberFormat="1" applyFont="1" applyFill="1" applyAlignment="1">
      <alignment horizontal="right" vertical="center"/>
    </xf>
    <xf numFmtId="10" fontId="75" fillId="33" borderId="0" xfId="0" applyNumberFormat="1" applyFont="1" applyFill="1" applyAlignment="1">
      <alignment horizontal="right" vertical="center"/>
    </xf>
    <xf numFmtId="166" fontId="67" fillId="33" borderId="10" xfId="0" applyNumberFormat="1" applyFont="1" applyFill="1" applyBorder="1" applyAlignment="1">
      <alignment horizontal="center" wrapText="1"/>
    </xf>
    <xf numFmtId="49" fontId="67" fillId="33" borderId="10" xfId="0" applyNumberFormat="1" applyFont="1" applyFill="1" applyBorder="1" applyAlignment="1">
      <alignment horizontal="center" wrapText="1"/>
    </xf>
    <xf numFmtId="10" fontId="67" fillId="33" borderId="0" xfId="0" applyNumberFormat="1" applyFont="1" applyFill="1" applyAlignment="1">
      <alignment horizontal="right"/>
    </xf>
    <xf numFmtId="10" fontId="68" fillId="0" borderId="0" xfId="0" applyNumberFormat="1" applyFont="1" applyAlignment="1">
      <alignment horizontal="right"/>
    </xf>
    <xf numFmtId="10" fontId="67" fillId="34" borderId="0" xfId="0" applyNumberFormat="1" applyFont="1" applyFill="1" applyAlignment="1">
      <alignment horizontal="right"/>
    </xf>
    <xf numFmtId="10" fontId="67" fillId="6" borderId="0" xfId="0" applyNumberFormat="1" applyFont="1" applyFill="1" applyAlignment="1">
      <alignment horizontal="right"/>
    </xf>
    <xf numFmtId="10" fontId="67" fillId="4" borderId="0" xfId="0" applyNumberFormat="1" applyFont="1" applyFill="1" applyAlignment="1">
      <alignment horizontal="right"/>
    </xf>
    <xf numFmtId="10" fontId="67" fillId="5" borderId="0" xfId="0" applyNumberFormat="1" applyFont="1" applyFill="1" applyAlignment="1">
      <alignment horizontal="right"/>
    </xf>
    <xf numFmtId="10" fontId="67" fillId="2" borderId="0" xfId="0" applyNumberFormat="1" applyFont="1" applyFill="1" applyAlignment="1">
      <alignment horizontal="center"/>
    </xf>
    <xf numFmtId="10" fontId="68" fillId="0" borderId="0" xfId="0" applyNumberFormat="1" applyFont="1" applyAlignment="1">
      <alignment horizontal="center"/>
    </xf>
    <xf numFmtId="10" fontId="67" fillId="5" borderId="0" xfId="0" applyNumberFormat="1" applyFont="1" applyFill="1" applyAlignment="1">
      <alignment horizontal="center"/>
    </xf>
    <xf numFmtId="10" fontId="67" fillId="7" borderId="0" xfId="0" applyNumberFormat="1" applyFont="1" applyFill="1" applyAlignment="1">
      <alignment horizontal="center"/>
    </xf>
    <xf numFmtId="10" fontId="67" fillId="0" borderId="0" xfId="0" applyNumberFormat="1" applyFont="1" applyAlignment="1">
      <alignment horizontal="center"/>
    </xf>
    <xf numFmtId="10" fontId="62" fillId="0" borderId="0" xfId="0" applyNumberFormat="1" applyFont="1" applyAlignment="1">
      <alignment horizontal="center"/>
    </xf>
    <xf numFmtId="0" fontId="67" fillId="33" borderId="0" xfId="0" applyFont="1" applyFill="1" applyAlignment="1">
      <alignment vertical="center"/>
    </xf>
    <xf numFmtId="166" fontId="67" fillId="33" borderId="0" xfId="0" applyNumberFormat="1" applyFont="1" applyFill="1" applyAlignment="1">
      <alignment horizontal="right" vertical="center"/>
    </xf>
    <xf numFmtId="10" fontId="67" fillId="33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/>
    </xf>
    <xf numFmtId="0" fontId="5" fillId="0" borderId="10" xfId="0" applyFont="1" applyBorder="1" applyAlignment="1" quotePrefix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/>
    </xf>
    <xf numFmtId="4" fontId="5" fillId="0" borderId="10" xfId="0" applyNumberFormat="1" applyFont="1" applyBorder="1" applyAlignment="1" quotePrefix="1">
      <alignment horizontal="center" vertical="center" wrapText="1"/>
    </xf>
    <xf numFmtId="4" fontId="5" fillId="36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 quotePrefix="1">
      <alignment horizontal="center" vertical="center" wrapText="1"/>
    </xf>
    <xf numFmtId="4" fontId="2" fillId="36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 quotePrefix="1">
      <alignment horizontal="center" vertical="center" wrapText="1"/>
    </xf>
    <xf numFmtId="2" fontId="8" fillId="36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horizontal="right"/>
    </xf>
    <xf numFmtId="10" fontId="8" fillId="0" borderId="10" xfId="0" applyNumberFormat="1" applyFont="1" applyBorder="1" applyAlignment="1">
      <alignment horizontal="right"/>
    </xf>
    <xf numFmtId="10" fontId="8" fillId="0" borderId="10" xfId="0" applyNumberFormat="1" applyFont="1" applyBorder="1" applyAlignment="1">
      <alignment horizontal="center"/>
    </xf>
    <xf numFmtId="4" fontId="6" fillId="2" borderId="10" xfId="0" applyNumberFormat="1" applyFont="1" applyFill="1" applyBorder="1" applyAlignment="1">
      <alignment vertical="center"/>
    </xf>
    <xf numFmtId="4" fontId="9" fillId="2" borderId="10" xfId="0" applyNumberFormat="1" applyFont="1" applyFill="1" applyBorder="1" applyAlignment="1">
      <alignment horizontal="right"/>
    </xf>
    <xf numFmtId="10" fontId="9" fillId="2" borderId="10" xfId="0" applyNumberFormat="1" applyFont="1" applyFill="1" applyBorder="1" applyAlignment="1">
      <alignment horizontal="right"/>
    </xf>
    <xf numFmtId="4" fontId="12" fillId="0" borderId="10" xfId="0" applyNumberFormat="1" applyFont="1" applyBorder="1" applyAlignment="1">
      <alignment vertical="center" wrapText="1"/>
    </xf>
    <xf numFmtId="4" fontId="6" fillId="2" borderId="11" xfId="0" applyNumberFormat="1" applyFont="1" applyFill="1" applyBorder="1" applyAlignment="1">
      <alignment horizontal="left" vertical="center"/>
    </xf>
    <xf numFmtId="4" fontId="12" fillId="2" borderId="15" xfId="0" applyNumberFormat="1" applyFont="1" applyFill="1" applyBorder="1" applyAlignment="1">
      <alignment vertical="center"/>
    </xf>
    <xf numFmtId="4" fontId="6" fillId="2" borderId="10" xfId="0" applyNumberFormat="1" applyFont="1" applyFill="1" applyBorder="1" applyAlignment="1">
      <alignment vertical="center" wrapText="1"/>
    </xf>
    <xf numFmtId="4" fontId="9" fillId="2" borderId="10" xfId="0" applyNumberFormat="1" applyFont="1" applyFill="1" applyBorder="1" applyAlignment="1">
      <alignment horizontal="right" wrapText="1"/>
    </xf>
    <xf numFmtId="10" fontId="9" fillId="2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Border="1" applyAlignment="1">
      <alignment vertical="center" wrapText="1"/>
    </xf>
    <xf numFmtId="4" fontId="8" fillId="0" borderId="10" xfId="0" applyNumberFormat="1" applyFont="1" applyBorder="1" applyAlignment="1">
      <alignment/>
    </xf>
    <xf numFmtId="4" fontId="12" fillId="0" borderId="10" xfId="0" applyNumberFormat="1" applyFont="1" applyBorder="1" applyAlignment="1">
      <alignment horizontal="right" vertical="center" wrapText="1"/>
    </xf>
    <xf numFmtId="4" fontId="6" fillId="2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Border="1" applyAlignment="1" quotePrefix="1">
      <alignment horizontal="right" wrapText="1"/>
    </xf>
    <xf numFmtId="4" fontId="9" fillId="36" borderId="10" xfId="0" applyNumberFormat="1" applyFont="1" applyFill="1" applyBorder="1" applyAlignment="1">
      <alignment horizontal="right" vertical="center" wrapText="1"/>
    </xf>
    <xf numFmtId="10" fontId="9" fillId="36" borderId="10" xfId="0" applyNumberFormat="1" applyFont="1" applyFill="1" applyBorder="1" applyAlignment="1">
      <alignment horizontal="right" vertical="center" wrapText="1"/>
    </xf>
    <xf numFmtId="4" fontId="12" fillId="2" borderId="10" xfId="0" applyNumberFormat="1" applyFont="1" applyFill="1" applyBorder="1" applyAlignment="1">
      <alignment horizontal="right" vertical="center" wrapText="1"/>
    </xf>
    <xf numFmtId="4" fontId="12" fillId="2" borderId="10" xfId="0" applyNumberFormat="1" applyFont="1" applyFill="1" applyBorder="1" applyAlignment="1">
      <alignment vertical="center" wrapText="1"/>
    </xf>
    <xf numFmtId="4" fontId="8" fillId="2" borderId="10" xfId="0" applyNumberFormat="1" applyFont="1" applyFill="1" applyBorder="1" applyAlignment="1">
      <alignment horizontal="right"/>
    </xf>
    <xf numFmtId="10" fontId="8" fillId="2" borderId="10" xfId="0" applyNumberFormat="1" applyFont="1" applyFill="1" applyBorder="1" applyAlignment="1">
      <alignment horizontal="right"/>
    </xf>
    <xf numFmtId="4" fontId="8" fillId="2" borderId="10" xfId="0" applyNumberFormat="1" applyFont="1" applyFill="1" applyBorder="1" applyAlignment="1">
      <alignment horizontal="center"/>
    </xf>
    <xf numFmtId="49" fontId="67" fillId="33" borderId="0" xfId="0" applyNumberFormat="1" applyFont="1" applyFill="1" applyAlignment="1">
      <alignment horizontal="left"/>
    </xf>
    <xf numFmtId="49" fontId="62" fillId="0" borderId="0" xfId="0" applyNumberFormat="1" applyFont="1" applyAlignment="1">
      <alignment horizontal="left"/>
    </xf>
    <xf numFmtId="4" fontId="9" fillId="0" borderId="11" xfId="0" applyNumberFormat="1" applyFont="1" applyBorder="1" applyAlignment="1" quotePrefix="1">
      <alignment horizontal="left" wrapText="1"/>
    </xf>
    <xf numFmtId="4" fontId="9" fillId="0" borderId="15" xfId="0" applyNumberFormat="1" applyFont="1" applyBorder="1" applyAlignment="1" quotePrefix="1">
      <alignment horizontal="left" wrapText="1"/>
    </xf>
    <xf numFmtId="4" fontId="6" fillId="2" borderId="11" xfId="0" applyNumberFormat="1" applyFont="1" applyFill="1" applyBorder="1" applyAlignment="1" quotePrefix="1">
      <alignment horizontal="left" vertical="center" wrapText="1"/>
    </xf>
    <xf numFmtId="4" fontId="12" fillId="2" borderId="15" xfId="0" applyNumberFormat="1" applyFont="1" applyFill="1" applyBorder="1" applyAlignment="1">
      <alignment vertical="center" wrapText="1"/>
    </xf>
    <xf numFmtId="4" fontId="5" fillId="0" borderId="11" xfId="0" applyNumberFormat="1" applyFont="1" applyBorder="1" applyAlignment="1" quotePrefix="1">
      <alignment horizontal="center" vertical="center" wrapText="1"/>
    </xf>
    <xf numFmtId="4" fontId="5" fillId="0" borderId="15" xfId="0" applyNumberFormat="1" applyFont="1" applyBorder="1" applyAlignment="1" quotePrefix="1">
      <alignment horizontal="center" vertical="center" wrapText="1"/>
    </xf>
    <xf numFmtId="4" fontId="2" fillId="0" borderId="10" xfId="0" applyNumberFormat="1" applyFont="1" applyBorder="1" applyAlignment="1" quotePrefix="1">
      <alignment horizontal="center" vertical="center" wrapText="1"/>
    </xf>
    <xf numFmtId="4" fontId="6" fillId="0" borderId="11" xfId="0" applyNumberFormat="1" applyFont="1" applyBorder="1" applyAlignment="1">
      <alignment horizontal="left" vertical="center" wrapText="1"/>
    </xf>
    <xf numFmtId="4" fontId="6" fillId="0" borderId="15" xfId="0" applyNumberFormat="1" applyFont="1" applyBorder="1" applyAlignment="1">
      <alignment horizontal="left" vertical="center" wrapText="1"/>
    </xf>
    <xf numFmtId="4" fontId="12" fillId="0" borderId="15" xfId="0" applyNumberFormat="1" applyFont="1" applyBorder="1" applyAlignment="1">
      <alignment vertical="center" wrapText="1"/>
    </xf>
    <xf numFmtId="4" fontId="6" fillId="2" borderId="11" xfId="0" applyNumberFormat="1" applyFont="1" applyFill="1" applyBorder="1" applyAlignment="1">
      <alignment horizontal="left" vertical="center" wrapText="1"/>
    </xf>
    <xf numFmtId="4" fontId="12" fillId="2" borderId="15" xfId="0" applyNumberFormat="1" applyFont="1" applyFill="1" applyBorder="1" applyAlignment="1">
      <alignment vertical="center"/>
    </xf>
    <xf numFmtId="4" fontId="6" fillId="0" borderId="11" xfId="0" applyNumberFormat="1" applyFont="1" applyBorder="1" applyAlignment="1" quotePrefix="1">
      <alignment horizontal="left" vertical="center"/>
    </xf>
    <xf numFmtId="4" fontId="12" fillId="0" borderId="15" xfId="0" applyNumberFormat="1" applyFont="1" applyBorder="1" applyAlignment="1">
      <alignment vertical="center"/>
    </xf>
    <xf numFmtId="4" fontId="6" fillId="0" borderId="11" xfId="0" applyNumberFormat="1" applyFont="1" applyBorder="1" applyAlignment="1" quotePrefix="1">
      <alignment horizontal="left" vertical="center" wrapText="1"/>
    </xf>
    <xf numFmtId="4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11" xfId="0" applyFont="1" applyBorder="1" applyAlignment="1" quotePrefix="1">
      <alignment horizontal="center" vertical="center" wrapText="1"/>
    </xf>
    <xf numFmtId="0" fontId="5" fillId="0" borderId="15" xfId="0" applyFont="1" applyBorder="1" applyAlignment="1" quotePrefix="1">
      <alignment horizontal="center" vertical="center" wrapText="1"/>
    </xf>
    <xf numFmtId="2" fontId="8" fillId="0" borderId="10" xfId="0" applyNumberFormat="1" applyFont="1" applyBorder="1" applyAlignment="1" quotePrefix="1">
      <alignment horizontal="center" vertical="center" wrapText="1"/>
    </xf>
    <xf numFmtId="0" fontId="65" fillId="33" borderId="11" xfId="0" applyFont="1" applyFill="1" applyBorder="1" applyAlignment="1">
      <alignment horizontal="left" wrapText="1"/>
    </xf>
    <xf numFmtId="0" fontId="65" fillId="33" borderId="12" xfId="0" applyFont="1" applyFill="1" applyBorder="1" applyAlignment="1">
      <alignment horizontal="left" wrapText="1"/>
    </xf>
    <xf numFmtId="0" fontId="67" fillId="33" borderId="11" xfId="0" applyFont="1" applyFill="1" applyBorder="1" applyAlignment="1">
      <alignment horizontal="left" wrapText="1"/>
    </xf>
    <xf numFmtId="0" fontId="67" fillId="33" borderId="12" xfId="0" applyFont="1" applyFill="1" applyBorder="1" applyAlignment="1">
      <alignment horizontal="left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8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6" max="6" width="11.00390625" style="0" customWidth="1"/>
    <col min="7" max="7" width="15.421875" style="0" customWidth="1"/>
    <col min="8" max="9" width="14.28125" style="0" customWidth="1"/>
    <col min="10" max="10" width="15.421875" style="0" customWidth="1"/>
  </cols>
  <sheetData>
    <row r="2" spans="2:10" ht="15.75">
      <c r="B2" s="228" t="s">
        <v>133</v>
      </c>
      <c r="C2" s="228"/>
      <c r="D2" s="228"/>
      <c r="E2" s="228"/>
      <c r="F2" s="228"/>
      <c r="G2" s="228"/>
      <c r="H2" s="228"/>
      <c r="I2" s="228"/>
      <c r="J2" s="228"/>
    </row>
    <row r="3" spans="2:10" ht="18">
      <c r="B3" s="169"/>
      <c r="C3" s="169"/>
      <c r="D3" s="169"/>
      <c r="E3" s="169"/>
      <c r="F3" s="169"/>
      <c r="G3" s="169"/>
      <c r="H3" s="169"/>
      <c r="I3" s="169"/>
      <c r="J3" s="169"/>
    </row>
    <row r="4" spans="2:10" ht="15.75">
      <c r="B4" s="228" t="s">
        <v>108</v>
      </c>
      <c r="C4" s="228"/>
      <c r="D4" s="228"/>
      <c r="E4" s="228"/>
      <c r="F4" s="228"/>
      <c r="G4" s="228"/>
      <c r="H4" s="228"/>
      <c r="I4" s="228"/>
      <c r="J4" s="228"/>
    </row>
    <row r="5" spans="2:10" ht="18">
      <c r="B5" s="169"/>
      <c r="C5" s="169"/>
      <c r="D5" s="169"/>
      <c r="E5" s="169"/>
      <c r="F5" s="169"/>
      <c r="G5" s="169"/>
      <c r="H5" s="169"/>
      <c r="I5" s="169"/>
      <c r="J5" s="169"/>
    </row>
    <row r="6" spans="2:10" ht="15.75">
      <c r="B6" s="228" t="s">
        <v>109</v>
      </c>
      <c r="C6" s="228"/>
      <c r="D6" s="228"/>
      <c r="E6" s="228"/>
      <c r="F6" s="228"/>
      <c r="G6" s="228"/>
      <c r="H6" s="228"/>
      <c r="I6" s="228"/>
      <c r="J6" s="228"/>
    </row>
    <row r="7" spans="2:10" ht="18">
      <c r="B7" s="170"/>
      <c r="C7" s="171"/>
      <c r="D7" s="171"/>
      <c r="E7" s="171"/>
      <c r="F7" s="172"/>
      <c r="G7" s="172"/>
      <c r="H7" s="172"/>
      <c r="I7" s="173"/>
      <c r="J7" s="173"/>
    </row>
    <row r="8" spans="2:10" ht="25.5">
      <c r="B8" s="229" t="s">
        <v>110</v>
      </c>
      <c r="C8" s="230"/>
      <c r="D8" s="230"/>
      <c r="E8" s="230"/>
      <c r="F8" s="230"/>
      <c r="G8" s="174" t="s">
        <v>111</v>
      </c>
      <c r="H8" s="174" t="s">
        <v>112</v>
      </c>
      <c r="I8" s="175" t="s">
        <v>41</v>
      </c>
      <c r="J8" s="175" t="s">
        <v>86</v>
      </c>
    </row>
    <row r="9" spans="2:10" ht="15">
      <c r="B9" s="231">
        <v>1</v>
      </c>
      <c r="C9" s="231"/>
      <c r="D9" s="231"/>
      <c r="E9" s="231"/>
      <c r="F9" s="231"/>
      <c r="G9" s="183">
        <v>2</v>
      </c>
      <c r="H9" s="183">
        <v>3</v>
      </c>
      <c r="I9" s="184">
        <v>4</v>
      </c>
      <c r="J9" s="184">
        <v>5</v>
      </c>
    </row>
    <row r="10" spans="2:10" ht="15">
      <c r="B10" s="219" t="s">
        <v>113</v>
      </c>
      <c r="C10" s="221"/>
      <c r="D10" s="221"/>
      <c r="E10" s="221"/>
      <c r="F10" s="225"/>
      <c r="G10" s="185">
        <v>980592.55</v>
      </c>
      <c r="H10" s="185">
        <f>I10-G10</f>
        <v>126041.6499999999</v>
      </c>
      <c r="I10" s="186">
        <v>1106634.2</v>
      </c>
      <c r="J10" s="187">
        <f>I10/G10*100%</f>
        <v>1.1285362100701253</v>
      </c>
    </row>
    <row r="11" spans="2:10" ht="15">
      <c r="B11" s="224" t="s">
        <v>114</v>
      </c>
      <c r="C11" s="225"/>
      <c r="D11" s="225"/>
      <c r="E11" s="225"/>
      <c r="F11" s="225"/>
      <c r="G11" s="185">
        <v>0</v>
      </c>
      <c r="H11" s="185">
        <v>15000</v>
      </c>
      <c r="I11" s="186">
        <v>15000</v>
      </c>
      <c r="J11" s="188" t="s">
        <v>88</v>
      </c>
    </row>
    <row r="12" spans="2:10" ht="15">
      <c r="B12" s="222" t="s">
        <v>115</v>
      </c>
      <c r="C12" s="215"/>
      <c r="D12" s="215"/>
      <c r="E12" s="215"/>
      <c r="F12" s="223"/>
      <c r="G12" s="189">
        <f>G10+G11</f>
        <v>980592.55</v>
      </c>
      <c r="H12" s="189">
        <f>I12-G12</f>
        <v>141041.6499999999</v>
      </c>
      <c r="I12" s="190">
        <f>I10+I11</f>
        <v>1121634.2</v>
      </c>
      <c r="J12" s="191">
        <f>I12/G12</f>
        <v>1.1438330833739252</v>
      </c>
    </row>
    <row r="13" spans="2:10" ht="15">
      <c r="B13" s="226" t="s">
        <v>116</v>
      </c>
      <c r="C13" s="221"/>
      <c r="D13" s="221"/>
      <c r="E13" s="221"/>
      <c r="F13" s="221"/>
      <c r="G13" s="192">
        <v>494717.27</v>
      </c>
      <c r="H13" s="192">
        <f>I13-G13</f>
        <v>135463.51</v>
      </c>
      <c r="I13" s="186">
        <v>630180.78</v>
      </c>
      <c r="J13" s="187">
        <f>I13/G13</f>
        <v>1.2738200548365737</v>
      </c>
    </row>
    <row r="14" spans="2:10" ht="15">
      <c r="B14" s="224" t="s">
        <v>117</v>
      </c>
      <c r="C14" s="225"/>
      <c r="D14" s="225"/>
      <c r="E14" s="225"/>
      <c r="F14" s="225"/>
      <c r="G14" s="185">
        <v>730963.5</v>
      </c>
      <c r="H14" s="185">
        <f>I14-G14</f>
        <v>-264039.55</v>
      </c>
      <c r="I14" s="186">
        <v>466923.95</v>
      </c>
      <c r="J14" s="187">
        <f>I14/G14</f>
        <v>0.6387787488704977</v>
      </c>
    </row>
    <row r="15" spans="2:10" ht="15">
      <c r="B15" s="193" t="s">
        <v>118</v>
      </c>
      <c r="C15" s="194"/>
      <c r="D15" s="194"/>
      <c r="E15" s="194"/>
      <c r="F15" s="194"/>
      <c r="G15" s="189">
        <f>G14+G13</f>
        <v>1225680.77</v>
      </c>
      <c r="H15" s="189">
        <f>H13+H14</f>
        <v>-128576.03999999998</v>
      </c>
      <c r="I15" s="190">
        <f>I13+I14</f>
        <v>1097104.73</v>
      </c>
      <c r="J15" s="191">
        <f>I15/G15</f>
        <v>0.89509826445266</v>
      </c>
    </row>
    <row r="16" spans="2:10" ht="15">
      <c r="B16" s="214" t="s">
        <v>119</v>
      </c>
      <c r="C16" s="215"/>
      <c r="D16" s="215"/>
      <c r="E16" s="215"/>
      <c r="F16" s="215"/>
      <c r="G16" s="195">
        <f>G12-G15</f>
        <v>-245088.21999999997</v>
      </c>
      <c r="H16" s="195">
        <f>H12-H15</f>
        <v>269617.6899999999</v>
      </c>
      <c r="I16" s="196">
        <f>I12-I15</f>
        <v>24529.469999999972</v>
      </c>
      <c r="J16" s="197" t="s">
        <v>88</v>
      </c>
    </row>
    <row r="17" spans="2:10" ht="18">
      <c r="B17" s="176"/>
      <c r="C17" s="177"/>
      <c r="D17" s="177"/>
      <c r="E17" s="177"/>
      <c r="F17" s="177"/>
      <c r="G17" s="177"/>
      <c r="H17" s="177"/>
      <c r="I17" s="177"/>
      <c r="J17" s="177"/>
    </row>
    <row r="18" spans="2:10" ht="15.75">
      <c r="B18" s="227" t="s">
        <v>120</v>
      </c>
      <c r="C18" s="227"/>
      <c r="D18" s="227"/>
      <c r="E18" s="227"/>
      <c r="F18" s="227"/>
      <c r="G18" s="227"/>
      <c r="H18" s="227"/>
      <c r="I18" s="227"/>
      <c r="J18" s="227"/>
    </row>
    <row r="19" spans="2:10" ht="18">
      <c r="B19" s="176"/>
      <c r="C19" s="177"/>
      <c r="D19" s="177"/>
      <c r="E19" s="177"/>
      <c r="F19" s="177"/>
      <c r="G19" s="177"/>
      <c r="H19" s="177"/>
      <c r="I19" s="178"/>
      <c r="J19" s="178"/>
    </row>
    <row r="20" spans="2:10" ht="25.5">
      <c r="B20" s="216" t="s">
        <v>110</v>
      </c>
      <c r="C20" s="217"/>
      <c r="D20" s="217"/>
      <c r="E20" s="217"/>
      <c r="F20" s="217"/>
      <c r="G20" s="179" t="s">
        <v>111</v>
      </c>
      <c r="H20" s="179" t="s">
        <v>112</v>
      </c>
      <c r="I20" s="180" t="s">
        <v>121</v>
      </c>
      <c r="J20" s="180" t="s">
        <v>102</v>
      </c>
    </row>
    <row r="21" spans="2:10" ht="17.25" customHeight="1">
      <c r="B21" s="218">
        <v>1</v>
      </c>
      <c r="C21" s="218"/>
      <c r="D21" s="218"/>
      <c r="E21" s="218"/>
      <c r="F21" s="218"/>
      <c r="G21" s="181">
        <v>2</v>
      </c>
      <c r="H21" s="181">
        <v>3</v>
      </c>
      <c r="I21" s="182">
        <v>4</v>
      </c>
      <c r="J21" s="182">
        <v>5</v>
      </c>
    </row>
    <row r="22" spans="2:10" ht="24" customHeight="1">
      <c r="B22" s="219" t="s">
        <v>122</v>
      </c>
      <c r="C22" s="220"/>
      <c r="D22" s="220"/>
      <c r="E22" s="220"/>
      <c r="F22" s="220"/>
      <c r="G22" s="198">
        <v>0</v>
      </c>
      <c r="H22" s="192">
        <v>0</v>
      </c>
      <c r="I22" s="199">
        <v>0</v>
      </c>
      <c r="J22" s="187">
        <v>0</v>
      </c>
    </row>
    <row r="23" spans="2:10" ht="29.25" customHeight="1">
      <c r="B23" s="219" t="s">
        <v>123</v>
      </c>
      <c r="C23" s="221"/>
      <c r="D23" s="221"/>
      <c r="E23" s="221"/>
      <c r="F23" s="221"/>
      <c r="G23" s="200">
        <v>0</v>
      </c>
      <c r="H23" s="192">
        <v>0</v>
      </c>
      <c r="I23" s="186">
        <v>0</v>
      </c>
      <c r="J23" s="187">
        <v>0</v>
      </c>
    </row>
    <row r="24" spans="2:10" ht="15">
      <c r="B24" s="222" t="s">
        <v>124</v>
      </c>
      <c r="C24" s="215"/>
      <c r="D24" s="215"/>
      <c r="E24" s="215"/>
      <c r="F24" s="223"/>
      <c r="G24" s="201">
        <v>0</v>
      </c>
      <c r="H24" s="189">
        <v>0</v>
      </c>
      <c r="I24" s="190">
        <v>0</v>
      </c>
      <c r="J24" s="191">
        <v>0</v>
      </c>
    </row>
    <row r="25" spans="2:10" ht="15">
      <c r="B25" s="212" t="s">
        <v>125</v>
      </c>
      <c r="C25" s="213"/>
      <c r="D25" s="213"/>
      <c r="E25" s="213"/>
      <c r="F25" s="213"/>
      <c r="G25" s="202">
        <v>314084.26</v>
      </c>
      <c r="H25" s="202">
        <v>287983.28</v>
      </c>
      <c r="I25" s="203">
        <v>287983.28</v>
      </c>
      <c r="J25" s="204">
        <f>I25/G25</f>
        <v>0.9168981597485975</v>
      </c>
    </row>
    <row r="26" spans="2:10" ht="15">
      <c r="B26" s="212" t="s">
        <v>126</v>
      </c>
      <c r="C26" s="213"/>
      <c r="D26" s="213"/>
      <c r="E26" s="213"/>
      <c r="F26" s="213"/>
      <c r="G26" s="202">
        <v>68996.04</v>
      </c>
      <c r="H26" s="202">
        <v>312512.75</v>
      </c>
      <c r="I26" s="203">
        <v>312512.78</v>
      </c>
      <c r="J26" s="204">
        <f>I26/G26</f>
        <v>4.5294306745720485</v>
      </c>
    </row>
    <row r="27" spans="2:10" ht="15">
      <c r="B27" s="214" t="s">
        <v>127</v>
      </c>
      <c r="C27" s="215"/>
      <c r="D27" s="215"/>
      <c r="E27" s="215"/>
      <c r="F27" s="215"/>
      <c r="G27" s="205">
        <v>0</v>
      </c>
      <c r="H27" s="206">
        <v>0</v>
      </c>
      <c r="I27" s="207">
        <v>0</v>
      </c>
      <c r="J27" s="208">
        <v>0</v>
      </c>
    </row>
    <row r="28" spans="2:10" ht="15">
      <c r="B28" s="214" t="s">
        <v>128</v>
      </c>
      <c r="C28" s="215"/>
      <c r="D28" s="215"/>
      <c r="E28" s="215"/>
      <c r="F28" s="215"/>
      <c r="G28" s="205">
        <f>G16+G27</f>
        <v>-245088.21999999997</v>
      </c>
      <c r="H28" s="206">
        <f>H16+H27</f>
        <v>269617.6899999999</v>
      </c>
      <c r="I28" s="207">
        <f>I16+I27</f>
        <v>24529.469999999972</v>
      </c>
      <c r="J28" s="209" t="s">
        <v>88</v>
      </c>
    </row>
  </sheetData>
  <sheetProtection/>
  <mergeCells count="21">
    <mergeCell ref="B2:J2"/>
    <mergeCell ref="B4:J4"/>
    <mergeCell ref="B6:J6"/>
    <mergeCell ref="B8:F8"/>
    <mergeCell ref="B9:F9"/>
    <mergeCell ref="B10:F10"/>
    <mergeCell ref="B11:F11"/>
    <mergeCell ref="B12:F12"/>
    <mergeCell ref="B13:F13"/>
    <mergeCell ref="B14:F14"/>
    <mergeCell ref="B16:F16"/>
    <mergeCell ref="B18:J18"/>
    <mergeCell ref="B26:F26"/>
    <mergeCell ref="B27:F27"/>
    <mergeCell ref="B28:F28"/>
    <mergeCell ref="B20:F20"/>
    <mergeCell ref="B21:F21"/>
    <mergeCell ref="B22:F22"/>
    <mergeCell ref="B23:F23"/>
    <mergeCell ref="B24:F24"/>
    <mergeCell ref="B25:F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38"/>
  <sheetViews>
    <sheetView zoomScalePageLayoutView="0" workbookViewId="0" topLeftCell="A1">
      <selection activeCell="P348" sqref="P348"/>
    </sheetView>
  </sheetViews>
  <sheetFormatPr defaultColWidth="9.140625" defaultRowHeight="15"/>
  <cols>
    <col min="1" max="1" width="7.8515625" style="0" customWidth="1"/>
    <col min="2" max="2" width="59.57421875" style="0" customWidth="1"/>
    <col min="3" max="5" width="18.7109375" style="0" customWidth="1"/>
    <col min="6" max="6" width="10.7109375" style="0" customWidth="1"/>
  </cols>
  <sheetData>
    <row r="1" ht="12" customHeight="1"/>
    <row r="2" spans="1:4" ht="18">
      <c r="A2" s="5" t="s">
        <v>56</v>
      </c>
      <c r="B2" s="2"/>
      <c r="C2" s="2"/>
      <c r="D2" s="2"/>
    </row>
    <row r="3" spans="1:6" ht="20.25" customHeight="1">
      <c r="A3" s="4"/>
      <c r="B3" s="9"/>
      <c r="C3" s="9"/>
      <c r="D3" s="9"/>
      <c r="E3" s="8"/>
      <c r="F3" s="9"/>
    </row>
    <row r="4" spans="1:6" ht="20.25" customHeight="1">
      <c r="A4" s="26" t="s">
        <v>78</v>
      </c>
      <c r="B4" s="26"/>
      <c r="C4" s="26"/>
      <c r="D4" s="26"/>
      <c r="E4" s="8"/>
      <c r="F4" s="9"/>
    </row>
    <row r="5" spans="1:6" ht="20.25" customHeight="1">
      <c r="A5" s="9"/>
      <c r="B5" s="9"/>
      <c r="C5" s="9"/>
      <c r="D5" s="9"/>
      <c r="E5" s="9"/>
      <c r="F5" s="9"/>
    </row>
    <row r="6" spans="1:6" ht="63.75" customHeight="1">
      <c r="A6" s="232" t="s">
        <v>65</v>
      </c>
      <c r="B6" s="233"/>
      <c r="C6" s="7" t="s">
        <v>87</v>
      </c>
      <c r="D6" s="12" t="s">
        <v>68</v>
      </c>
      <c r="E6" s="7" t="s">
        <v>41</v>
      </c>
      <c r="F6" s="68" t="s">
        <v>86</v>
      </c>
    </row>
    <row r="7" spans="1:6" s="18" customFormat="1" ht="18" customHeight="1">
      <c r="A7" s="32" t="s">
        <v>2</v>
      </c>
      <c r="B7" s="32" t="s">
        <v>45</v>
      </c>
      <c r="C7" s="33">
        <f>SUBTOTAL(9,C8:C84)</f>
        <v>980592.5499999999</v>
      </c>
      <c r="D7" s="33">
        <f>E7-C7</f>
        <v>126041.65000000002</v>
      </c>
      <c r="E7" s="33">
        <f>SUBTOTAL(9,E8:E84)</f>
        <v>1106634.2</v>
      </c>
      <c r="F7" s="69">
        <f>E7/C7</f>
        <v>1.1285362100701255</v>
      </c>
    </row>
    <row r="8" spans="1:6" s="18" customFormat="1" ht="20.25" customHeight="1" hidden="1">
      <c r="A8" s="34"/>
      <c r="B8" s="35"/>
      <c r="C8" s="36"/>
      <c r="D8" s="36"/>
      <c r="E8" s="36"/>
      <c r="F8" s="70" t="e">
        <f aca="true" t="shared" si="0" ref="F8:F71">E8/C8</f>
        <v>#DIV/0!</v>
      </c>
    </row>
    <row r="9" spans="1:6" s="19" customFormat="1" ht="18" customHeight="1">
      <c r="A9" s="37" t="s">
        <v>11</v>
      </c>
      <c r="B9" s="37" t="s">
        <v>82</v>
      </c>
      <c r="C9" s="38">
        <f>SUBTOTAL(9,C10:C31)</f>
        <v>13935.9</v>
      </c>
      <c r="D9" s="38">
        <f>E9-C9</f>
        <v>11373.1</v>
      </c>
      <c r="E9" s="38">
        <f>SUBTOTAL(9,E10:E31)</f>
        <v>25309</v>
      </c>
      <c r="F9" s="71">
        <f t="shared" si="0"/>
        <v>1.8161008618029693</v>
      </c>
    </row>
    <row r="10" spans="1:6" ht="20.25" customHeight="1" hidden="1">
      <c r="A10" s="34"/>
      <c r="B10" s="35"/>
      <c r="C10" s="36"/>
      <c r="D10" s="36"/>
      <c r="E10" s="36"/>
      <c r="F10" s="71" t="e">
        <f t="shared" si="0"/>
        <v>#DIV/0!</v>
      </c>
    </row>
    <row r="11" spans="1:6" s="15" customFormat="1" ht="409.5" customHeight="1" hidden="1">
      <c r="A11" s="39" t="s">
        <v>33</v>
      </c>
      <c r="B11" s="39" t="s">
        <v>72</v>
      </c>
      <c r="C11" s="40">
        <f>SUBTOTAL(9,C12:C20)</f>
        <v>13935.9</v>
      </c>
      <c r="D11" s="40">
        <f>E11-C11</f>
        <v>1873.1000000000004</v>
      </c>
      <c r="E11" s="40">
        <f>SUBTOTAL(9,E12:E20)</f>
        <v>15809</v>
      </c>
      <c r="F11" s="71">
        <f t="shared" si="0"/>
        <v>1.1344082549386836</v>
      </c>
    </row>
    <row r="12" spans="1:6" ht="20.25" customHeight="1" hidden="1">
      <c r="A12" s="34"/>
      <c r="B12" s="35"/>
      <c r="C12" s="36"/>
      <c r="D12" s="36"/>
      <c r="E12" s="36"/>
      <c r="F12" s="71" t="e">
        <f t="shared" si="0"/>
        <v>#DIV/0!</v>
      </c>
    </row>
    <row r="13" spans="1:6" s="14" customFormat="1" ht="409.5" customHeight="1" hidden="1">
      <c r="A13" s="41" t="s">
        <v>33</v>
      </c>
      <c r="B13" s="41" t="s">
        <v>72</v>
      </c>
      <c r="C13" s="42">
        <f>SUBTOTAL(9,C14:C19)</f>
        <v>13935.9</v>
      </c>
      <c r="D13" s="42">
        <f>E13-C13</f>
        <v>1873.1000000000004</v>
      </c>
      <c r="E13" s="42">
        <f>SUBTOTAL(9,E14:E19)</f>
        <v>15809</v>
      </c>
      <c r="F13" s="71">
        <f t="shared" si="0"/>
        <v>1.1344082549386836</v>
      </c>
    </row>
    <row r="14" spans="1:6" ht="20.25" customHeight="1" hidden="1">
      <c r="A14" s="34"/>
      <c r="B14" s="35"/>
      <c r="C14" s="36"/>
      <c r="D14" s="36"/>
      <c r="E14" s="36"/>
      <c r="F14" s="71" t="e">
        <f t="shared" si="0"/>
        <v>#DIV/0!</v>
      </c>
    </row>
    <row r="15" spans="1:6" s="13" customFormat="1" ht="409.5" customHeight="1" hidden="1">
      <c r="A15" s="21" t="s">
        <v>33</v>
      </c>
      <c r="B15" s="21" t="s">
        <v>72</v>
      </c>
      <c r="C15" s="22">
        <f>SUBTOTAL(9,C16:C18)</f>
        <v>13935.9</v>
      </c>
      <c r="D15" s="22">
        <f>E15-C15</f>
        <v>1873.1000000000004</v>
      </c>
      <c r="E15" s="22">
        <f>SUBTOTAL(9,E16:E18)</f>
        <v>15809</v>
      </c>
      <c r="F15" s="71">
        <f t="shared" si="0"/>
        <v>1.1344082549386836</v>
      </c>
    </row>
    <row r="16" spans="1:6" ht="20.25" customHeight="1" hidden="1">
      <c r="A16" s="34"/>
      <c r="B16" s="35"/>
      <c r="C16" s="36"/>
      <c r="D16" s="36"/>
      <c r="E16" s="36"/>
      <c r="F16" s="71" t="e">
        <f t="shared" si="0"/>
        <v>#DIV/0!</v>
      </c>
    </row>
    <row r="17" spans="1:6" s="13" customFormat="1" ht="15" customHeight="1">
      <c r="A17" s="16" t="s">
        <v>33</v>
      </c>
      <c r="B17" s="16" t="s">
        <v>72</v>
      </c>
      <c r="C17" s="3">
        <v>13935.9</v>
      </c>
      <c r="D17" s="3">
        <f>E17-C17</f>
        <v>1873.1000000000004</v>
      </c>
      <c r="E17" s="3">
        <v>15809</v>
      </c>
      <c r="F17" s="72">
        <f t="shared" si="0"/>
        <v>1.1344082549386836</v>
      </c>
    </row>
    <row r="18" spans="1:6" ht="20.25" customHeight="1" hidden="1">
      <c r="A18" s="35"/>
      <c r="B18" s="34"/>
      <c r="C18" s="36"/>
      <c r="D18" s="36"/>
      <c r="E18" s="36"/>
      <c r="F18" s="72" t="e">
        <f t="shared" si="0"/>
        <v>#DIV/0!</v>
      </c>
    </row>
    <row r="19" spans="1:6" ht="20.25" customHeight="1" hidden="1">
      <c r="A19" s="35"/>
      <c r="B19" s="34"/>
      <c r="C19" s="36"/>
      <c r="D19" s="36"/>
      <c r="E19" s="36"/>
      <c r="F19" s="72" t="e">
        <f t="shared" si="0"/>
        <v>#DIV/0!</v>
      </c>
    </row>
    <row r="20" spans="1:6" ht="20.25" customHeight="1" hidden="1">
      <c r="A20" s="35"/>
      <c r="B20" s="34"/>
      <c r="C20" s="36"/>
      <c r="D20" s="36"/>
      <c r="E20" s="36"/>
      <c r="F20" s="72" t="e">
        <f t="shared" si="0"/>
        <v>#DIV/0!</v>
      </c>
    </row>
    <row r="21" spans="1:6" s="15" customFormat="1" ht="409.5" customHeight="1" hidden="1">
      <c r="A21" s="39" t="s">
        <v>34</v>
      </c>
      <c r="B21" s="39" t="s">
        <v>81</v>
      </c>
      <c r="C21" s="40">
        <f>SUBTOTAL(9,C22:C30)</f>
        <v>0</v>
      </c>
      <c r="D21" s="40">
        <f>E21-C21</f>
        <v>9500</v>
      </c>
      <c r="E21" s="40">
        <f>SUBTOTAL(9,E22:E30)</f>
        <v>9500</v>
      </c>
      <c r="F21" s="72" t="e">
        <f t="shared" si="0"/>
        <v>#DIV/0!</v>
      </c>
    </row>
    <row r="22" spans="1:6" ht="20.25" customHeight="1" hidden="1">
      <c r="A22" s="34"/>
      <c r="B22" s="35"/>
      <c r="C22" s="36"/>
      <c r="D22" s="36"/>
      <c r="E22" s="36"/>
      <c r="F22" s="72" t="e">
        <f t="shared" si="0"/>
        <v>#DIV/0!</v>
      </c>
    </row>
    <row r="23" spans="1:6" s="14" customFormat="1" ht="409.5" customHeight="1" hidden="1">
      <c r="A23" s="41" t="s">
        <v>34</v>
      </c>
      <c r="B23" s="41" t="s">
        <v>81</v>
      </c>
      <c r="C23" s="42">
        <f>SUBTOTAL(9,C24:C29)</f>
        <v>0</v>
      </c>
      <c r="D23" s="42">
        <f>E23-C23</f>
        <v>9500</v>
      </c>
      <c r="E23" s="42">
        <f>SUBTOTAL(9,E24:E29)</f>
        <v>9500</v>
      </c>
      <c r="F23" s="72" t="e">
        <f t="shared" si="0"/>
        <v>#DIV/0!</v>
      </c>
    </row>
    <row r="24" spans="1:6" ht="20.25" customHeight="1" hidden="1">
      <c r="A24" s="34"/>
      <c r="B24" s="35"/>
      <c r="C24" s="36"/>
      <c r="D24" s="36"/>
      <c r="E24" s="36"/>
      <c r="F24" s="72" t="e">
        <f t="shared" si="0"/>
        <v>#DIV/0!</v>
      </c>
    </row>
    <row r="25" spans="1:6" s="13" customFormat="1" ht="409.5" customHeight="1" hidden="1">
      <c r="A25" s="21" t="s">
        <v>34</v>
      </c>
      <c r="B25" s="21" t="s">
        <v>81</v>
      </c>
      <c r="C25" s="22">
        <f>SUBTOTAL(9,C26:C28)</f>
        <v>0</v>
      </c>
      <c r="D25" s="22">
        <f>E25-C25</f>
        <v>9500</v>
      </c>
      <c r="E25" s="22">
        <f>SUBTOTAL(9,E26:E28)</f>
        <v>9500</v>
      </c>
      <c r="F25" s="72" t="e">
        <f t="shared" si="0"/>
        <v>#DIV/0!</v>
      </c>
    </row>
    <row r="26" spans="1:6" ht="20.25" customHeight="1" hidden="1">
      <c r="A26" s="34"/>
      <c r="B26" s="35"/>
      <c r="C26" s="36"/>
      <c r="D26" s="36"/>
      <c r="E26" s="36"/>
      <c r="F26" s="72" t="e">
        <f t="shared" si="0"/>
        <v>#DIV/0!</v>
      </c>
    </row>
    <row r="27" spans="1:6" s="13" customFormat="1" ht="15" customHeight="1">
      <c r="A27" s="16" t="s">
        <v>34</v>
      </c>
      <c r="B27" s="16" t="s">
        <v>81</v>
      </c>
      <c r="C27" s="3">
        <v>0</v>
      </c>
      <c r="D27" s="3">
        <f>E27-C27</f>
        <v>9500</v>
      </c>
      <c r="E27" s="3">
        <v>9500</v>
      </c>
      <c r="F27" s="73" t="s">
        <v>88</v>
      </c>
    </row>
    <row r="28" spans="1:6" ht="20.25" customHeight="1" hidden="1">
      <c r="A28" s="35"/>
      <c r="B28" s="34"/>
      <c r="C28" s="36"/>
      <c r="D28" s="36"/>
      <c r="E28" s="36"/>
      <c r="F28" s="70" t="e">
        <f t="shared" si="0"/>
        <v>#DIV/0!</v>
      </c>
    </row>
    <row r="29" spans="1:6" ht="20.25" customHeight="1" hidden="1">
      <c r="A29" s="35"/>
      <c r="B29" s="34"/>
      <c r="C29" s="36"/>
      <c r="D29" s="36"/>
      <c r="E29" s="36"/>
      <c r="F29" s="70" t="e">
        <f t="shared" si="0"/>
        <v>#DIV/0!</v>
      </c>
    </row>
    <row r="30" spans="1:6" ht="20.25" customHeight="1" hidden="1">
      <c r="A30" s="35"/>
      <c r="B30" s="34"/>
      <c r="C30" s="36"/>
      <c r="D30" s="36"/>
      <c r="E30" s="36"/>
      <c r="F30" s="70" t="e">
        <f t="shared" si="0"/>
        <v>#DIV/0!</v>
      </c>
    </row>
    <row r="31" spans="1:6" ht="20.25" customHeight="1" hidden="1">
      <c r="A31" s="35"/>
      <c r="B31" s="34"/>
      <c r="C31" s="36"/>
      <c r="D31" s="36"/>
      <c r="E31" s="36"/>
      <c r="F31" s="70" t="e">
        <f t="shared" si="0"/>
        <v>#DIV/0!</v>
      </c>
    </row>
    <row r="32" spans="1:6" s="19" customFormat="1" ht="18" customHeight="1">
      <c r="A32" s="37" t="s">
        <v>12</v>
      </c>
      <c r="B32" s="37" t="s">
        <v>44</v>
      </c>
      <c r="C32" s="38">
        <f>SUBTOTAL(9,C33:C44)</f>
        <v>19.64</v>
      </c>
      <c r="D32" s="38">
        <f>E32-C32</f>
        <v>0</v>
      </c>
      <c r="E32" s="38">
        <f>SUBTOTAL(9,E33:E44)</f>
        <v>19.64</v>
      </c>
      <c r="F32" s="74">
        <f t="shared" si="0"/>
        <v>1</v>
      </c>
    </row>
    <row r="33" spans="1:6" ht="20.25" customHeight="1" hidden="1">
      <c r="A33" s="34"/>
      <c r="B33" s="35"/>
      <c r="C33" s="36"/>
      <c r="D33" s="36"/>
      <c r="E33" s="36"/>
      <c r="F33" s="70" t="e">
        <f t="shared" si="0"/>
        <v>#DIV/0!</v>
      </c>
    </row>
    <row r="34" spans="1:6" s="15" customFormat="1" ht="409.5" customHeight="1" hidden="1">
      <c r="A34" s="39" t="s">
        <v>35</v>
      </c>
      <c r="B34" s="39" t="s">
        <v>58</v>
      </c>
      <c r="C34" s="40">
        <f>SUBTOTAL(9,C35:C43)</f>
        <v>19.64</v>
      </c>
      <c r="D34" s="40">
        <f>E34-C34</f>
        <v>0</v>
      </c>
      <c r="E34" s="40">
        <f>SUBTOTAL(9,E35:E43)</f>
        <v>19.64</v>
      </c>
      <c r="F34" s="70">
        <f t="shared" si="0"/>
        <v>1</v>
      </c>
    </row>
    <row r="35" spans="1:6" ht="20.25" customHeight="1" hidden="1">
      <c r="A35" s="34"/>
      <c r="B35" s="35"/>
      <c r="C35" s="36"/>
      <c r="D35" s="36"/>
      <c r="E35" s="36"/>
      <c r="F35" s="70" t="e">
        <f t="shared" si="0"/>
        <v>#DIV/0!</v>
      </c>
    </row>
    <row r="36" spans="1:6" s="14" customFormat="1" ht="409.5" customHeight="1" hidden="1">
      <c r="A36" s="41" t="s">
        <v>35</v>
      </c>
      <c r="B36" s="41" t="s">
        <v>58</v>
      </c>
      <c r="C36" s="42">
        <f>SUBTOTAL(9,C37:C42)</f>
        <v>19.64</v>
      </c>
      <c r="D36" s="42">
        <f>E36-C36</f>
        <v>0</v>
      </c>
      <c r="E36" s="42">
        <f>SUBTOTAL(9,E37:E42)</f>
        <v>19.64</v>
      </c>
      <c r="F36" s="70">
        <f t="shared" si="0"/>
        <v>1</v>
      </c>
    </row>
    <row r="37" spans="1:6" ht="20.25" customHeight="1" hidden="1">
      <c r="A37" s="34"/>
      <c r="B37" s="35"/>
      <c r="C37" s="36"/>
      <c r="D37" s="36"/>
      <c r="E37" s="36"/>
      <c r="F37" s="70" t="e">
        <f t="shared" si="0"/>
        <v>#DIV/0!</v>
      </c>
    </row>
    <row r="38" spans="1:6" s="13" customFormat="1" ht="409.5" customHeight="1" hidden="1">
      <c r="A38" s="21" t="s">
        <v>35</v>
      </c>
      <c r="B38" s="21" t="s">
        <v>58</v>
      </c>
      <c r="C38" s="22">
        <f>SUBTOTAL(9,C39:C41)</f>
        <v>19.64</v>
      </c>
      <c r="D38" s="22">
        <f>E38-C38</f>
        <v>0</v>
      </c>
      <c r="E38" s="22">
        <f>SUBTOTAL(9,E39:E41)</f>
        <v>19.64</v>
      </c>
      <c r="F38" s="70">
        <f t="shared" si="0"/>
        <v>1</v>
      </c>
    </row>
    <row r="39" spans="1:6" ht="20.25" customHeight="1" hidden="1">
      <c r="A39" s="34"/>
      <c r="B39" s="35"/>
      <c r="C39" s="36"/>
      <c r="D39" s="36"/>
      <c r="E39" s="36"/>
      <c r="F39" s="70" t="e">
        <f t="shared" si="0"/>
        <v>#DIV/0!</v>
      </c>
    </row>
    <row r="40" spans="1:6" s="13" customFormat="1" ht="15" customHeight="1">
      <c r="A40" s="16" t="s">
        <v>35</v>
      </c>
      <c r="B40" s="16" t="s">
        <v>58</v>
      </c>
      <c r="C40" s="3">
        <v>19.64</v>
      </c>
      <c r="D40" s="3">
        <f>E40-C40</f>
        <v>0</v>
      </c>
      <c r="E40" s="3">
        <v>19.64</v>
      </c>
      <c r="F40" s="72">
        <f t="shared" si="0"/>
        <v>1</v>
      </c>
    </row>
    <row r="41" spans="1:6" ht="20.25" customHeight="1" hidden="1">
      <c r="A41" s="35"/>
      <c r="B41" s="34"/>
      <c r="C41" s="36"/>
      <c r="D41" s="36"/>
      <c r="E41" s="36"/>
      <c r="F41" s="70" t="e">
        <f t="shared" si="0"/>
        <v>#DIV/0!</v>
      </c>
    </row>
    <row r="42" spans="1:6" ht="20.25" customHeight="1" hidden="1">
      <c r="A42" s="35"/>
      <c r="B42" s="34"/>
      <c r="C42" s="36"/>
      <c r="D42" s="36"/>
      <c r="E42" s="36"/>
      <c r="F42" s="70" t="e">
        <f t="shared" si="0"/>
        <v>#DIV/0!</v>
      </c>
    </row>
    <row r="43" spans="1:6" ht="20.25" customHeight="1" hidden="1">
      <c r="A43" s="35"/>
      <c r="B43" s="34"/>
      <c r="C43" s="36"/>
      <c r="D43" s="36"/>
      <c r="E43" s="36"/>
      <c r="F43" s="70" t="e">
        <f t="shared" si="0"/>
        <v>#DIV/0!</v>
      </c>
    </row>
    <row r="44" spans="1:6" ht="20.25" customHeight="1" hidden="1">
      <c r="A44" s="35"/>
      <c r="B44" s="34"/>
      <c r="C44" s="36"/>
      <c r="D44" s="36"/>
      <c r="E44" s="36"/>
      <c r="F44" s="70" t="e">
        <f t="shared" si="0"/>
        <v>#DIV/0!</v>
      </c>
    </row>
    <row r="45" spans="1:6" s="19" customFormat="1" ht="18" customHeight="1">
      <c r="A45" s="37" t="s">
        <v>13</v>
      </c>
      <c r="B45" s="37" t="s">
        <v>73</v>
      </c>
      <c r="C45" s="38">
        <f>SUBTOTAL(9,C46:C57)</f>
        <v>265445.58999999997</v>
      </c>
      <c r="D45" s="38">
        <f>E45-C45</f>
        <v>35416.23000000004</v>
      </c>
      <c r="E45" s="38">
        <f>SUBTOTAL(9,E46:E57)</f>
        <v>300861.82</v>
      </c>
      <c r="F45" s="74">
        <f t="shared" si="0"/>
        <v>1.1334218059527756</v>
      </c>
    </row>
    <row r="46" spans="1:6" ht="20.25" customHeight="1" hidden="1">
      <c r="A46" s="34"/>
      <c r="B46" s="35"/>
      <c r="C46" s="36"/>
      <c r="D46" s="36"/>
      <c r="E46" s="36"/>
      <c r="F46" s="70" t="e">
        <f t="shared" si="0"/>
        <v>#DIV/0!</v>
      </c>
    </row>
    <row r="47" spans="1:6" s="15" customFormat="1" ht="409.5" customHeight="1" hidden="1">
      <c r="A47" s="39" t="s">
        <v>36</v>
      </c>
      <c r="B47" s="39" t="s">
        <v>57</v>
      </c>
      <c r="C47" s="40">
        <f>SUBTOTAL(9,C48:C56)</f>
        <v>265445.58999999997</v>
      </c>
      <c r="D47" s="40">
        <f>E47-C47</f>
        <v>35416.23000000004</v>
      </c>
      <c r="E47" s="40">
        <f>SUBTOTAL(9,E48:E56)</f>
        <v>300861.82</v>
      </c>
      <c r="F47" s="70">
        <f t="shared" si="0"/>
        <v>1.1334218059527756</v>
      </c>
    </row>
    <row r="48" spans="1:6" ht="20.25" customHeight="1" hidden="1">
      <c r="A48" s="34"/>
      <c r="B48" s="35"/>
      <c r="C48" s="36"/>
      <c r="D48" s="36"/>
      <c r="E48" s="36"/>
      <c r="F48" s="70" t="e">
        <f t="shared" si="0"/>
        <v>#DIV/0!</v>
      </c>
    </row>
    <row r="49" spans="1:6" s="14" customFormat="1" ht="409.5" customHeight="1" hidden="1">
      <c r="A49" s="41" t="s">
        <v>36</v>
      </c>
      <c r="B49" s="41" t="s">
        <v>57</v>
      </c>
      <c r="C49" s="42">
        <f>SUBTOTAL(9,C50:C55)</f>
        <v>265445.58999999997</v>
      </c>
      <c r="D49" s="42">
        <f>E49-C49</f>
        <v>35416.23000000004</v>
      </c>
      <c r="E49" s="42">
        <f>SUBTOTAL(9,E50:E55)</f>
        <v>300861.82</v>
      </c>
      <c r="F49" s="70">
        <f t="shared" si="0"/>
        <v>1.1334218059527756</v>
      </c>
    </row>
    <row r="50" spans="1:6" ht="20.25" customHeight="1" hidden="1">
      <c r="A50" s="34"/>
      <c r="B50" s="35"/>
      <c r="C50" s="36"/>
      <c r="D50" s="36"/>
      <c r="E50" s="36"/>
      <c r="F50" s="70" t="e">
        <f t="shared" si="0"/>
        <v>#DIV/0!</v>
      </c>
    </row>
    <row r="51" spans="1:6" s="13" customFormat="1" ht="409.5" customHeight="1" hidden="1">
      <c r="A51" s="21" t="s">
        <v>36</v>
      </c>
      <c r="B51" s="21" t="s">
        <v>57</v>
      </c>
      <c r="C51" s="22">
        <f>SUBTOTAL(9,C52:C54)</f>
        <v>265445.58999999997</v>
      </c>
      <c r="D51" s="22">
        <f>E51-C51</f>
        <v>35416.23000000004</v>
      </c>
      <c r="E51" s="22">
        <f>SUBTOTAL(9,E52:E54)</f>
        <v>300861.82</v>
      </c>
      <c r="F51" s="70">
        <f t="shared" si="0"/>
        <v>1.1334218059527756</v>
      </c>
    </row>
    <row r="52" spans="1:6" ht="20.25" customHeight="1" hidden="1">
      <c r="A52" s="34"/>
      <c r="B52" s="35"/>
      <c r="C52" s="36"/>
      <c r="D52" s="36"/>
      <c r="E52" s="36"/>
      <c r="F52" s="70" t="e">
        <f t="shared" si="0"/>
        <v>#DIV/0!</v>
      </c>
    </row>
    <row r="53" spans="1:6" s="13" customFormat="1" ht="15" customHeight="1">
      <c r="A53" s="16" t="s">
        <v>36</v>
      </c>
      <c r="B53" s="16" t="s">
        <v>57</v>
      </c>
      <c r="C53" s="3">
        <v>265445.58999999997</v>
      </c>
      <c r="D53" s="3">
        <f>E53-C53</f>
        <v>35416.23000000004</v>
      </c>
      <c r="E53" s="3">
        <v>300861.82</v>
      </c>
      <c r="F53" s="72">
        <f t="shared" si="0"/>
        <v>1.1334218059527756</v>
      </c>
    </row>
    <row r="54" spans="1:6" ht="20.25" customHeight="1" hidden="1">
      <c r="A54" s="35"/>
      <c r="B54" s="34"/>
      <c r="C54" s="36"/>
      <c r="D54" s="36"/>
      <c r="E54" s="36"/>
      <c r="F54" s="70" t="e">
        <f t="shared" si="0"/>
        <v>#DIV/0!</v>
      </c>
    </row>
    <row r="55" spans="1:6" ht="20.25" customHeight="1" hidden="1">
      <c r="A55" s="35"/>
      <c r="B55" s="34"/>
      <c r="C55" s="36"/>
      <c r="D55" s="36"/>
      <c r="E55" s="36"/>
      <c r="F55" s="70" t="e">
        <f t="shared" si="0"/>
        <v>#DIV/0!</v>
      </c>
    </row>
    <row r="56" spans="1:6" ht="20.25" customHeight="1" hidden="1">
      <c r="A56" s="35"/>
      <c r="B56" s="34"/>
      <c r="C56" s="36"/>
      <c r="D56" s="36"/>
      <c r="E56" s="36"/>
      <c r="F56" s="70" t="e">
        <f t="shared" si="0"/>
        <v>#DIV/0!</v>
      </c>
    </row>
    <row r="57" spans="1:6" ht="20.25" customHeight="1" hidden="1">
      <c r="A57" s="35"/>
      <c r="B57" s="34"/>
      <c r="C57" s="36"/>
      <c r="D57" s="36"/>
      <c r="E57" s="36"/>
      <c r="F57" s="70" t="e">
        <f t="shared" si="0"/>
        <v>#DIV/0!</v>
      </c>
    </row>
    <row r="58" spans="1:6" s="19" customFormat="1" ht="18" customHeight="1">
      <c r="A58" s="37" t="s">
        <v>14</v>
      </c>
      <c r="B58" s="37" t="s">
        <v>84</v>
      </c>
      <c r="C58" s="38">
        <f>SUBTOTAL(9,C59:C70)</f>
        <v>66361.41</v>
      </c>
      <c r="D58" s="38">
        <f>E58-C58</f>
        <v>19655.589999999997</v>
      </c>
      <c r="E58" s="38">
        <f>SUBTOTAL(9,E59:E70)</f>
        <v>86017</v>
      </c>
      <c r="F58" s="74">
        <f t="shared" si="0"/>
        <v>1.2961900598555696</v>
      </c>
    </row>
    <row r="59" spans="1:6" ht="20.25" customHeight="1" hidden="1">
      <c r="A59" s="34"/>
      <c r="B59" s="35"/>
      <c r="C59" s="36"/>
      <c r="D59" s="36"/>
      <c r="E59" s="36"/>
      <c r="F59" s="70" t="e">
        <f t="shared" si="0"/>
        <v>#DIV/0!</v>
      </c>
    </row>
    <row r="60" spans="1:6" s="15" customFormat="1" ht="409.5" customHeight="1" hidden="1">
      <c r="A60" s="39" t="s">
        <v>37</v>
      </c>
      <c r="B60" s="39" t="s">
        <v>79</v>
      </c>
      <c r="C60" s="40">
        <f>SUBTOTAL(9,C61:C69)</f>
        <v>66361.41</v>
      </c>
      <c r="D60" s="40">
        <f>E60-C60</f>
        <v>19655.589999999997</v>
      </c>
      <c r="E60" s="40">
        <f>SUBTOTAL(9,E61:E69)</f>
        <v>86017</v>
      </c>
      <c r="F60" s="70">
        <f t="shared" si="0"/>
        <v>1.2961900598555696</v>
      </c>
    </row>
    <row r="61" spans="1:6" ht="20.25" customHeight="1" hidden="1">
      <c r="A61" s="34"/>
      <c r="B61" s="35"/>
      <c r="C61" s="36"/>
      <c r="D61" s="36"/>
      <c r="E61" s="36"/>
      <c r="F61" s="70" t="e">
        <f t="shared" si="0"/>
        <v>#DIV/0!</v>
      </c>
    </row>
    <row r="62" spans="1:6" s="14" customFormat="1" ht="409.5" customHeight="1" hidden="1">
      <c r="A62" s="41" t="s">
        <v>37</v>
      </c>
      <c r="B62" s="41" t="s">
        <v>79</v>
      </c>
      <c r="C62" s="42">
        <f>SUBTOTAL(9,C63:C68)</f>
        <v>66361.41</v>
      </c>
      <c r="D62" s="42">
        <f>E62-C62</f>
        <v>19655.589999999997</v>
      </c>
      <c r="E62" s="42">
        <f>SUBTOTAL(9,E63:E68)</f>
        <v>86017</v>
      </c>
      <c r="F62" s="70">
        <f t="shared" si="0"/>
        <v>1.2961900598555696</v>
      </c>
    </row>
    <row r="63" spans="1:6" ht="20.25" customHeight="1" hidden="1">
      <c r="A63" s="34"/>
      <c r="B63" s="35"/>
      <c r="C63" s="36"/>
      <c r="D63" s="36"/>
      <c r="E63" s="36"/>
      <c r="F63" s="70" t="e">
        <f t="shared" si="0"/>
        <v>#DIV/0!</v>
      </c>
    </row>
    <row r="64" spans="1:6" s="13" customFormat="1" ht="409.5" customHeight="1" hidden="1">
      <c r="A64" s="21" t="s">
        <v>37</v>
      </c>
      <c r="B64" s="21" t="s">
        <v>79</v>
      </c>
      <c r="C64" s="22">
        <f>SUBTOTAL(9,C65:C67)</f>
        <v>66361.41</v>
      </c>
      <c r="D64" s="22">
        <f>E64-C64</f>
        <v>19655.589999999997</v>
      </c>
      <c r="E64" s="22">
        <f>SUBTOTAL(9,E65:E67)</f>
        <v>86017</v>
      </c>
      <c r="F64" s="70">
        <f t="shared" si="0"/>
        <v>1.2961900598555696</v>
      </c>
    </row>
    <row r="65" spans="1:6" ht="20.25" customHeight="1" hidden="1">
      <c r="A65" s="34"/>
      <c r="B65" s="35"/>
      <c r="C65" s="36"/>
      <c r="D65" s="36"/>
      <c r="E65" s="36"/>
      <c r="F65" s="70" t="e">
        <f t="shared" si="0"/>
        <v>#DIV/0!</v>
      </c>
    </row>
    <row r="66" spans="1:6" s="13" customFormat="1" ht="15" customHeight="1">
      <c r="A66" s="16" t="s">
        <v>37</v>
      </c>
      <c r="B66" s="16" t="s">
        <v>79</v>
      </c>
      <c r="C66" s="3">
        <v>66361.41</v>
      </c>
      <c r="D66" s="3">
        <f>E66-C66</f>
        <v>19655.589999999997</v>
      </c>
      <c r="E66" s="3">
        <v>86017</v>
      </c>
      <c r="F66" s="72">
        <f t="shared" si="0"/>
        <v>1.2961900598555696</v>
      </c>
    </row>
    <row r="67" spans="1:6" ht="20.25" customHeight="1" hidden="1">
      <c r="A67" s="35"/>
      <c r="B67" s="34"/>
      <c r="C67" s="36"/>
      <c r="D67" s="36"/>
      <c r="E67" s="36"/>
      <c r="F67" s="70" t="e">
        <f t="shared" si="0"/>
        <v>#DIV/0!</v>
      </c>
    </row>
    <row r="68" spans="1:6" ht="20.25" customHeight="1" hidden="1">
      <c r="A68" s="35"/>
      <c r="B68" s="34"/>
      <c r="C68" s="36"/>
      <c r="D68" s="36"/>
      <c r="E68" s="36"/>
      <c r="F68" s="70" t="e">
        <f t="shared" si="0"/>
        <v>#DIV/0!</v>
      </c>
    </row>
    <row r="69" spans="1:6" ht="20.25" customHeight="1" hidden="1">
      <c r="A69" s="35"/>
      <c r="B69" s="34"/>
      <c r="C69" s="36"/>
      <c r="D69" s="36"/>
      <c r="E69" s="36"/>
      <c r="F69" s="70" t="e">
        <f t="shared" si="0"/>
        <v>#DIV/0!</v>
      </c>
    </row>
    <row r="70" spans="1:6" ht="20.25" customHeight="1" hidden="1">
      <c r="A70" s="35"/>
      <c r="B70" s="34"/>
      <c r="C70" s="36"/>
      <c r="D70" s="36"/>
      <c r="E70" s="36"/>
      <c r="F70" s="70" t="e">
        <f t="shared" si="0"/>
        <v>#DIV/0!</v>
      </c>
    </row>
    <row r="71" spans="1:6" s="19" customFormat="1" ht="18" customHeight="1">
      <c r="A71" s="37" t="s">
        <v>15</v>
      </c>
      <c r="B71" s="37" t="s">
        <v>83</v>
      </c>
      <c r="C71" s="38">
        <f>SUBTOTAL(9,C72:C83)</f>
        <v>634830.01</v>
      </c>
      <c r="D71" s="38">
        <f>E71-C71</f>
        <v>59596.72999999998</v>
      </c>
      <c r="E71" s="38">
        <f>SUBTOTAL(9,E72:E83)</f>
        <v>694426.74</v>
      </c>
      <c r="F71" s="74">
        <f t="shared" si="0"/>
        <v>1.0938782493915182</v>
      </c>
    </row>
    <row r="72" spans="1:6" ht="20.25" customHeight="1" hidden="1">
      <c r="A72" s="34"/>
      <c r="B72" s="35"/>
      <c r="C72" s="36"/>
      <c r="D72" s="36"/>
      <c r="E72" s="36"/>
      <c r="F72" s="70" t="e">
        <f aca="true" t="shared" si="1" ref="F72:F102">E72/C72</f>
        <v>#DIV/0!</v>
      </c>
    </row>
    <row r="73" spans="1:6" s="15" customFormat="1" ht="409.5" customHeight="1" hidden="1">
      <c r="A73" s="39" t="s">
        <v>38</v>
      </c>
      <c r="B73" s="39" t="s">
        <v>85</v>
      </c>
      <c r="C73" s="40">
        <f>SUBTOTAL(9,C74:C82)</f>
        <v>634830.01</v>
      </c>
      <c r="D73" s="40">
        <f>E73-C73</f>
        <v>59596.72999999998</v>
      </c>
      <c r="E73" s="40">
        <f>SUBTOTAL(9,E74:E82)</f>
        <v>694426.74</v>
      </c>
      <c r="F73" s="70">
        <f t="shared" si="1"/>
        <v>1.0938782493915182</v>
      </c>
    </row>
    <row r="74" spans="1:6" ht="20.25" customHeight="1" hidden="1">
      <c r="A74" s="34"/>
      <c r="B74" s="35"/>
      <c r="C74" s="36"/>
      <c r="D74" s="36"/>
      <c r="E74" s="36"/>
      <c r="F74" s="70" t="e">
        <f t="shared" si="1"/>
        <v>#DIV/0!</v>
      </c>
    </row>
    <row r="75" spans="1:6" s="14" customFormat="1" ht="409.5" customHeight="1" hidden="1">
      <c r="A75" s="41" t="s">
        <v>38</v>
      </c>
      <c r="B75" s="41" t="s">
        <v>85</v>
      </c>
      <c r="C75" s="42">
        <f>SUBTOTAL(9,C76:C81)</f>
        <v>634830.01</v>
      </c>
      <c r="D75" s="42">
        <f>E75-C75</f>
        <v>59596.72999999998</v>
      </c>
      <c r="E75" s="42">
        <f>SUBTOTAL(9,E76:E81)</f>
        <v>694426.74</v>
      </c>
      <c r="F75" s="70">
        <f t="shared" si="1"/>
        <v>1.0938782493915182</v>
      </c>
    </row>
    <row r="76" spans="1:6" ht="20.25" customHeight="1" hidden="1">
      <c r="A76" s="34"/>
      <c r="B76" s="35"/>
      <c r="C76" s="36"/>
      <c r="D76" s="36"/>
      <c r="E76" s="36"/>
      <c r="F76" s="70" t="e">
        <f t="shared" si="1"/>
        <v>#DIV/0!</v>
      </c>
    </row>
    <row r="77" spans="1:6" s="13" customFormat="1" ht="409.5" customHeight="1" hidden="1">
      <c r="A77" s="21" t="s">
        <v>38</v>
      </c>
      <c r="B77" s="21" t="s">
        <v>85</v>
      </c>
      <c r="C77" s="22">
        <f>SUBTOTAL(9,C78:C80)</f>
        <v>634830.01</v>
      </c>
      <c r="D77" s="22">
        <f>E77-C77</f>
        <v>59596.72999999998</v>
      </c>
      <c r="E77" s="22">
        <f>SUBTOTAL(9,E78:E80)</f>
        <v>694426.74</v>
      </c>
      <c r="F77" s="70">
        <f t="shared" si="1"/>
        <v>1.0938782493915182</v>
      </c>
    </row>
    <row r="78" spans="1:6" ht="20.25" customHeight="1" hidden="1">
      <c r="A78" s="34"/>
      <c r="B78" s="35"/>
      <c r="C78" s="36"/>
      <c r="D78" s="36"/>
      <c r="E78" s="36"/>
      <c r="F78" s="70" t="e">
        <f t="shared" si="1"/>
        <v>#DIV/0!</v>
      </c>
    </row>
    <row r="79" spans="1:6" s="13" customFormat="1" ht="15" customHeight="1">
      <c r="A79" s="16" t="s">
        <v>38</v>
      </c>
      <c r="B79" s="16" t="s">
        <v>85</v>
      </c>
      <c r="C79" s="3">
        <v>634830.01</v>
      </c>
      <c r="D79" s="3">
        <f>E79-C79</f>
        <v>59596.72999999998</v>
      </c>
      <c r="E79" s="3">
        <v>694426.74</v>
      </c>
      <c r="F79" s="72">
        <f t="shared" si="1"/>
        <v>1.0938782493915182</v>
      </c>
    </row>
    <row r="80" spans="1:6" ht="20.25" customHeight="1" hidden="1">
      <c r="A80" s="35"/>
      <c r="B80" s="34"/>
      <c r="C80" s="36"/>
      <c r="D80" s="36"/>
      <c r="E80" s="36"/>
      <c r="F80" s="70" t="e">
        <f t="shared" si="1"/>
        <v>#DIV/0!</v>
      </c>
    </row>
    <row r="81" spans="1:6" ht="20.25" customHeight="1" hidden="1">
      <c r="A81" s="35"/>
      <c r="B81" s="34"/>
      <c r="C81" s="36"/>
      <c r="D81" s="36"/>
      <c r="E81" s="36"/>
      <c r="F81" s="70" t="e">
        <f t="shared" si="1"/>
        <v>#DIV/0!</v>
      </c>
    </row>
    <row r="82" spans="1:6" ht="20.25" customHeight="1" hidden="1">
      <c r="A82" s="35"/>
      <c r="B82" s="34"/>
      <c r="C82" s="36"/>
      <c r="D82" s="36"/>
      <c r="E82" s="36"/>
      <c r="F82" s="70" t="e">
        <f t="shared" si="1"/>
        <v>#DIV/0!</v>
      </c>
    </row>
    <row r="83" spans="1:6" ht="20.25" customHeight="1" hidden="1">
      <c r="A83" s="35"/>
      <c r="B83" s="34"/>
      <c r="C83" s="36"/>
      <c r="D83" s="36"/>
      <c r="E83" s="36"/>
      <c r="F83" s="70" t="e">
        <f t="shared" si="1"/>
        <v>#DIV/0!</v>
      </c>
    </row>
    <row r="84" spans="1:6" ht="20.25" customHeight="1" hidden="1">
      <c r="A84" s="35"/>
      <c r="B84" s="35"/>
      <c r="C84" s="36"/>
      <c r="D84" s="36"/>
      <c r="E84" s="36"/>
      <c r="F84" s="70" t="e">
        <f t="shared" si="1"/>
        <v>#DIV/0!</v>
      </c>
    </row>
    <row r="85" spans="1:6" s="18" customFormat="1" ht="18" customHeight="1">
      <c r="A85" s="32" t="s">
        <v>3</v>
      </c>
      <c r="B85" s="32" t="s">
        <v>64</v>
      </c>
      <c r="C85" s="33">
        <f>SUBTOTAL(9,C86:C100)</f>
        <v>0</v>
      </c>
      <c r="D85" s="33">
        <f>E85-C85</f>
        <v>15000</v>
      </c>
      <c r="E85" s="33">
        <f>SUBTOTAL(9,E86:E100)</f>
        <v>15000</v>
      </c>
      <c r="F85" s="75" t="s">
        <v>88</v>
      </c>
    </row>
    <row r="86" spans="1:6" s="18" customFormat="1" ht="20.25" customHeight="1" hidden="1">
      <c r="A86" s="34"/>
      <c r="B86" s="35"/>
      <c r="C86" s="36"/>
      <c r="D86" s="36"/>
      <c r="E86" s="36"/>
      <c r="F86" s="76" t="e">
        <f t="shared" si="1"/>
        <v>#DIV/0!</v>
      </c>
    </row>
    <row r="87" spans="1:6" s="19" customFormat="1" ht="18" customHeight="1">
      <c r="A87" s="37" t="s">
        <v>16</v>
      </c>
      <c r="B87" s="37" t="s">
        <v>67</v>
      </c>
      <c r="C87" s="38">
        <f>SUBTOTAL(9,C88:C99)</f>
        <v>0</v>
      </c>
      <c r="D87" s="38">
        <f>E87-C87</f>
        <v>15000</v>
      </c>
      <c r="E87" s="38">
        <f>SUBTOTAL(9,E88:E99)</f>
        <v>15000</v>
      </c>
      <c r="F87" s="77" t="s">
        <v>88</v>
      </c>
    </row>
    <row r="88" spans="1:6" ht="20.25" customHeight="1" hidden="1">
      <c r="A88" s="34"/>
      <c r="B88" s="35"/>
      <c r="C88" s="36"/>
      <c r="D88" s="36"/>
      <c r="E88" s="36"/>
      <c r="F88" s="77" t="e">
        <f t="shared" si="1"/>
        <v>#DIV/0!</v>
      </c>
    </row>
    <row r="89" spans="1:6" s="15" customFormat="1" ht="409.5" customHeight="1" hidden="1">
      <c r="A89" s="39" t="s">
        <v>39</v>
      </c>
      <c r="B89" s="39" t="s">
        <v>74</v>
      </c>
      <c r="C89" s="40">
        <f>SUBTOTAL(9,C90:C98)</f>
        <v>0</v>
      </c>
      <c r="D89" s="40">
        <f>E89-C89</f>
        <v>15000</v>
      </c>
      <c r="E89" s="40">
        <f>SUBTOTAL(9,E90:E98)</f>
        <v>15000</v>
      </c>
      <c r="F89" s="77" t="e">
        <f t="shared" si="1"/>
        <v>#DIV/0!</v>
      </c>
    </row>
    <row r="90" spans="1:6" ht="20.25" customHeight="1" hidden="1">
      <c r="A90" s="34"/>
      <c r="B90" s="35"/>
      <c r="C90" s="36"/>
      <c r="D90" s="36"/>
      <c r="E90" s="36"/>
      <c r="F90" s="77" t="e">
        <f t="shared" si="1"/>
        <v>#DIV/0!</v>
      </c>
    </row>
    <row r="91" spans="1:6" s="14" customFormat="1" ht="409.5" customHeight="1" hidden="1">
      <c r="A91" s="41" t="s">
        <v>39</v>
      </c>
      <c r="B91" s="41" t="s">
        <v>74</v>
      </c>
      <c r="C91" s="42">
        <f>SUBTOTAL(9,C92:C97)</f>
        <v>0</v>
      </c>
      <c r="D91" s="42">
        <f>E91-C91</f>
        <v>15000</v>
      </c>
      <c r="E91" s="42">
        <f>SUBTOTAL(9,E92:E97)</f>
        <v>15000</v>
      </c>
      <c r="F91" s="77" t="e">
        <f t="shared" si="1"/>
        <v>#DIV/0!</v>
      </c>
    </row>
    <row r="92" spans="1:6" ht="20.25" customHeight="1" hidden="1">
      <c r="A92" s="34"/>
      <c r="B92" s="35"/>
      <c r="C92" s="36"/>
      <c r="D92" s="36"/>
      <c r="E92" s="36"/>
      <c r="F92" s="77" t="e">
        <f t="shared" si="1"/>
        <v>#DIV/0!</v>
      </c>
    </row>
    <row r="93" spans="1:6" s="13" customFormat="1" ht="409.5" customHeight="1" hidden="1">
      <c r="A93" s="21" t="s">
        <v>39</v>
      </c>
      <c r="B93" s="21" t="s">
        <v>74</v>
      </c>
      <c r="C93" s="22">
        <f>SUBTOTAL(9,C94:C96)</f>
        <v>0</v>
      </c>
      <c r="D93" s="22">
        <f>E93-C93</f>
        <v>15000</v>
      </c>
      <c r="E93" s="22">
        <f>SUBTOTAL(9,E94:E96)</f>
        <v>15000</v>
      </c>
      <c r="F93" s="77" t="e">
        <f t="shared" si="1"/>
        <v>#DIV/0!</v>
      </c>
    </row>
    <row r="94" spans="1:6" ht="20.25" customHeight="1" hidden="1">
      <c r="A94" s="34"/>
      <c r="B94" s="35"/>
      <c r="C94" s="36"/>
      <c r="D94" s="36"/>
      <c r="E94" s="36"/>
      <c r="F94" s="77" t="e">
        <f t="shared" si="1"/>
        <v>#DIV/0!</v>
      </c>
    </row>
    <row r="95" spans="1:6" s="13" customFormat="1" ht="15" customHeight="1">
      <c r="A95" s="16" t="s">
        <v>39</v>
      </c>
      <c r="B95" s="16" t="s">
        <v>74</v>
      </c>
      <c r="C95" s="3">
        <v>0</v>
      </c>
      <c r="D95" s="3">
        <f>E95-C95</f>
        <v>15000</v>
      </c>
      <c r="E95" s="3">
        <v>15000</v>
      </c>
      <c r="F95" s="77" t="s">
        <v>88</v>
      </c>
    </row>
    <row r="96" spans="1:6" ht="20.25" customHeight="1" hidden="1">
      <c r="A96" s="35"/>
      <c r="B96" s="34"/>
      <c r="C96" s="36"/>
      <c r="D96" s="36"/>
      <c r="E96" s="36"/>
      <c r="F96" s="70" t="e">
        <f t="shared" si="1"/>
        <v>#DIV/0!</v>
      </c>
    </row>
    <row r="97" spans="1:6" ht="20.25" customHeight="1" hidden="1">
      <c r="A97" s="35"/>
      <c r="B97" s="34"/>
      <c r="C97" s="36"/>
      <c r="D97" s="36"/>
      <c r="E97" s="36"/>
      <c r="F97" s="70" t="e">
        <f t="shared" si="1"/>
        <v>#DIV/0!</v>
      </c>
    </row>
    <row r="98" spans="1:6" ht="20.25" customHeight="1" hidden="1">
      <c r="A98" s="35"/>
      <c r="B98" s="34"/>
      <c r="C98" s="36"/>
      <c r="D98" s="36"/>
      <c r="E98" s="36"/>
      <c r="F98" s="70" t="e">
        <f t="shared" si="1"/>
        <v>#DIV/0!</v>
      </c>
    </row>
    <row r="99" spans="1:6" ht="20.25" customHeight="1" hidden="1">
      <c r="A99" s="35"/>
      <c r="B99" s="34"/>
      <c r="C99" s="36"/>
      <c r="D99" s="36"/>
      <c r="E99" s="36"/>
      <c r="F99" s="70" t="e">
        <f t="shared" si="1"/>
        <v>#DIV/0!</v>
      </c>
    </row>
    <row r="100" spans="1:6" ht="20.25" customHeight="1" hidden="1">
      <c r="A100" s="35"/>
      <c r="B100" s="35"/>
      <c r="C100" s="36"/>
      <c r="D100" s="36"/>
      <c r="E100" s="36"/>
      <c r="F100" s="70" t="e">
        <f t="shared" si="1"/>
        <v>#DIV/0!</v>
      </c>
    </row>
    <row r="101" spans="1:6" ht="20.25" customHeight="1" hidden="1">
      <c r="A101" s="35"/>
      <c r="B101" s="35"/>
      <c r="C101" s="36"/>
      <c r="D101" s="36"/>
      <c r="E101" s="36"/>
      <c r="F101" s="70" t="e">
        <f t="shared" si="1"/>
        <v>#DIV/0!</v>
      </c>
    </row>
    <row r="102" spans="1:6" ht="20.25" customHeight="1">
      <c r="A102" s="32" t="s">
        <v>40</v>
      </c>
      <c r="B102" s="43"/>
      <c r="C102" s="33">
        <f>SUBTOTAL(9,C17:C101)</f>
        <v>980592.5499999999</v>
      </c>
      <c r="D102" s="33">
        <f>E102-C102</f>
        <v>141041.65000000002</v>
      </c>
      <c r="E102" s="33">
        <f>SUBTOTAL(9,E17:E101)</f>
        <v>1121634.2</v>
      </c>
      <c r="F102" s="69">
        <f t="shared" si="1"/>
        <v>1.1438330833739254</v>
      </c>
    </row>
    <row r="103" spans="2:6" ht="15">
      <c r="B103" s="1"/>
      <c r="C103" s="6"/>
      <c r="D103" s="6"/>
      <c r="E103" s="6"/>
      <c r="F103" s="67"/>
    </row>
    <row r="104" spans="1:6" ht="63.75" customHeight="1">
      <c r="A104" s="27" t="str">
        <f>A6</f>
        <v>Brojčana oznaka i naziv</v>
      </c>
      <c r="B104" s="28"/>
      <c r="C104" s="7" t="str">
        <f>C6</f>
        <v>Plan  2023.</v>
      </c>
      <c r="D104" s="7" t="str">
        <f>D6</f>
        <v>Povećanje/smanjenje plana</v>
      </c>
      <c r="E104" s="7" t="str">
        <f>E6</f>
        <v>Novi plan 2023.</v>
      </c>
      <c r="F104" s="78" t="str">
        <f>F6</f>
        <v>Indeks </v>
      </c>
    </row>
    <row r="105" spans="1:6" s="17" customFormat="1" ht="18" customHeight="1">
      <c r="A105" s="44" t="s">
        <v>0</v>
      </c>
      <c r="B105" s="45" t="s">
        <v>46</v>
      </c>
      <c r="C105" s="46">
        <f>SUBTOTAL(9,C106:C309)</f>
        <v>494717.27</v>
      </c>
      <c r="D105" s="46">
        <f>E105-C105</f>
        <v>135463.51</v>
      </c>
      <c r="E105" s="46">
        <f>SUBTOTAL(9,E106:E309)</f>
        <v>630180.78</v>
      </c>
      <c r="F105" s="79">
        <f>E105/C105</f>
        <v>1.2738200548365737</v>
      </c>
    </row>
    <row r="106" spans="1:6" s="10" customFormat="1" ht="30" customHeight="1" hidden="1">
      <c r="A106" s="30"/>
      <c r="B106" s="24"/>
      <c r="C106" s="47"/>
      <c r="D106" s="47"/>
      <c r="E106" s="48"/>
      <c r="F106" s="80" t="e">
        <f aca="true" t="shared" si="2" ref="F106:F169">E106/C106</f>
        <v>#DIV/0!</v>
      </c>
    </row>
    <row r="107" spans="1:6" s="17" customFormat="1" ht="18" customHeight="1">
      <c r="A107" s="49" t="s">
        <v>4</v>
      </c>
      <c r="B107" s="50" t="s">
        <v>51</v>
      </c>
      <c r="C107" s="38">
        <f>SUBTOTAL(9,C108:C166)</f>
        <v>260965.91</v>
      </c>
      <c r="D107" s="38">
        <f>E107-C107</f>
        <v>65279.31000000003</v>
      </c>
      <c r="E107" s="38">
        <f>SUBTOTAL(9,E108:E166)</f>
        <v>326245.22000000003</v>
      </c>
      <c r="F107" s="81">
        <f t="shared" si="2"/>
        <v>1.2501449710423864</v>
      </c>
    </row>
    <row r="108" spans="1:6" s="10" customFormat="1" ht="30" customHeight="1" hidden="1">
      <c r="A108" s="51"/>
      <c r="B108" s="24"/>
      <c r="C108" s="11"/>
      <c r="D108" s="11"/>
      <c r="E108" s="48"/>
      <c r="F108" s="81" t="e">
        <f t="shared" si="2"/>
        <v>#DIV/0!</v>
      </c>
    </row>
    <row r="109" spans="1:6" s="17" customFormat="1" ht="409.5" customHeight="1" hidden="1">
      <c r="A109" s="52" t="s">
        <v>17</v>
      </c>
      <c r="B109" s="53" t="s">
        <v>53</v>
      </c>
      <c r="C109" s="40">
        <f>SUBTOTAL(9,C110:C127)</f>
        <v>198754.49</v>
      </c>
      <c r="D109" s="40">
        <f>E109-C109</f>
        <v>49750.49000000005</v>
      </c>
      <c r="E109" s="40">
        <f>SUBTOTAL(9,E110:E127)</f>
        <v>248504.98000000004</v>
      </c>
      <c r="F109" s="81">
        <f t="shared" si="2"/>
        <v>1.2503112759867716</v>
      </c>
    </row>
    <row r="110" spans="1:6" s="10" customFormat="1" ht="30" customHeight="1" hidden="1">
      <c r="A110" s="51"/>
      <c r="B110" s="54"/>
      <c r="C110" s="11"/>
      <c r="D110" s="11"/>
      <c r="E110" s="48"/>
      <c r="F110" s="81" t="e">
        <f t="shared" si="2"/>
        <v>#DIV/0!</v>
      </c>
    </row>
    <row r="111" spans="1:6" s="10" customFormat="1" ht="409.5" customHeight="1" hidden="1">
      <c r="A111" s="55" t="s">
        <v>17</v>
      </c>
      <c r="B111" s="56" t="s">
        <v>53</v>
      </c>
      <c r="C111" s="42">
        <f>SUBTOTAL(9,C112:C126)</f>
        <v>198754.49</v>
      </c>
      <c r="D111" s="42">
        <f>E111-C111</f>
        <v>49750.49000000005</v>
      </c>
      <c r="E111" s="42">
        <f>SUBTOTAL(9,E112:E126)</f>
        <v>248504.98000000004</v>
      </c>
      <c r="F111" s="81">
        <f t="shared" si="2"/>
        <v>1.2503112759867716</v>
      </c>
    </row>
    <row r="112" spans="1:6" s="10" customFormat="1" ht="30" customHeight="1" hidden="1">
      <c r="A112" s="51"/>
      <c r="B112" s="54"/>
      <c r="C112" s="11"/>
      <c r="D112" s="11"/>
      <c r="E112" s="48"/>
      <c r="F112" s="81" t="e">
        <f t="shared" si="2"/>
        <v>#DIV/0!</v>
      </c>
    </row>
    <row r="113" spans="1:6" s="10" customFormat="1" ht="409.5" customHeight="1" hidden="1">
      <c r="A113" s="57" t="s">
        <v>17</v>
      </c>
      <c r="B113" s="58" t="s">
        <v>53</v>
      </c>
      <c r="C113" s="22">
        <f>SUBTOTAL(9,C114:C125)</f>
        <v>198754.49</v>
      </c>
      <c r="D113" s="22">
        <f>E113-C113</f>
        <v>49750.49000000005</v>
      </c>
      <c r="E113" s="22">
        <f>SUBTOTAL(9,E114:E125)</f>
        <v>248504.98000000004</v>
      </c>
      <c r="F113" s="81">
        <f t="shared" si="2"/>
        <v>1.2503112759867716</v>
      </c>
    </row>
    <row r="114" spans="1:6" s="10" customFormat="1" ht="30" customHeight="1" hidden="1">
      <c r="A114" s="51"/>
      <c r="B114" s="54"/>
      <c r="C114" s="11"/>
      <c r="D114" s="11"/>
      <c r="E114" s="48"/>
      <c r="F114" s="81" t="e">
        <f t="shared" si="2"/>
        <v>#DIV/0!</v>
      </c>
    </row>
    <row r="115" spans="1:6" s="10" customFormat="1" ht="409.5" customHeight="1" hidden="1">
      <c r="A115" s="59" t="s">
        <v>17</v>
      </c>
      <c r="B115" s="60" t="s">
        <v>53</v>
      </c>
      <c r="C115" s="61">
        <f>SUBTOTAL(9,C116:C124)</f>
        <v>198754.49</v>
      </c>
      <c r="D115" s="61">
        <f>E115-C115</f>
        <v>49750.49000000005</v>
      </c>
      <c r="E115" s="61">
        <f>SUBTOTAL(9,E116:E124)</f>
        <v>248504.98000000004</v>
      </c>
      <c r="F115" s="81">
        <f t="shared" si="2"/>
        <v>1.2503112759867716</v>
      </c>
    </row>
    <row r="116" spans="1:6" s="10" customFormat="1" ht="30" customHeight="1" hidden="1">
      <c r="A116" s="51"/>
      <c r="B116" s="54"/>
      <c r="C116" s="11"/>
      <c r="D116" s="11"/>
      <c r="E116" s="48"/>
      <c r="F116" s="81" t="e">
        <f t="shared" si="2"/>
        <v>#DIV/0!</v>
      </c>
    </row>
    <row r="117" spans="1:6" s="10" customFormat="1" ht="409.5" customHeight="1" hidden="1">
      <c r="A117" s="29" t="s">
        <v>17</v>
      </c>
      <c r="B117" s="23" t="s">
        <v>53</v>
      </c>
      <c r="C117" s="20">
        <f>SUBTOTAL(9,C118:C123)</f>
        <v>198754.49</v>
      </c>
      <c r="D117" s="20">
        <f>E117-C117</f>
        <v>49750.49000000005</v>
      </c>
      <c r="E117" s="20">
        <f>SUBTOTAL(9,E118:E123)</f>
        <v>248504.98000000004</v>
      </c>
      <c r="F117" s="81">
        <f t="shared" si="2"/>
        <v>1.2503112759867716</v>
      </c>
    </row>
    <row r="118" spans="1:6" s="10" customFormat="1" ht="22.5" customHeight="1" hidden="1">
      <c r="A118" s="51"/>
      <c r="B118" s="54"/>
      <c r="C118" s="11"/>
      <c r="D118" s="11"/>
      <c r="E118" s="11"/>
      <c r="F118" s="81" t="e">
        <f t="shared" si="2"/>
        <v>#DIV/0!</v>
      </c>
    </row>
    <row r="119" spans="1:6" s="10" customFormat="1" ht="409.5" customHeight="1" hidden="1">
      <c r="A119" s="30" t="s">
        <v>17</v>
      </c>
      <c r="B119" s="24" t="s">
        <v>53</v>
      </c>
      <c r="C119" s="11">
        <f>SUBTOTAL(9,C120:C122)</f>
        <v>198754.49</v>
      </c>
      <c r="D119" s="11">
        <f>E119-C119</f>
        <v>49750.49000000005</v>
      </c>
      <c r="E119" s="11">
        <f>SUBTOTAL(9,E120:E122)</f>
        <v>248504.98000000004</v>
      </c>
      <c r="F119" s="81">
        <f t="shared" si="2"/>
        <v>1.2503112759867716</v>
      </c>
    </row>
    <row r="120" spans="1:6" ht="30" customHeight="1" hidden="1">
      <c r="A120" s="31"/>
      <c r="B120" s="25"/>
      <c r="C120" s="62"/>
      <c r="D120" s="62"/>
      <c r="E120" s="63"/>
      <c r="F120" s="81" t="e">
        <f t="shared" si="2"/>
        <v>#DIV/0!</v>
      </c>
    </row>
    <row r="121" spans="1:6" ht="15" customHeight="1">
      <c r="A121" s="31" t="s">
        <v>17</v>
      </c>
      <c r="B121" s="25" t="s">
        <v>53</v>
      </c>
      <c r="C121" s="3">
        <v>198754.49</v>
      </c>
      <c r="D121" s="3">
        <f>E121-C121</f>
        <v>49750.49000000005</v>
      </c>
      <c r="E121" s="3">
        <v>248504.98000000004</v>
      </c>
      <c r="F121" s="81">
        <f t="shared" si="2"/>
        <v>1.2503112759867716</v>
      </c>
    </row>
    <row r="122" spans="1:6" ht="15" hidden="1">
      <c r="A122" s="25"/>
      <c r="B122" s="25"/>
      <c r="C122" s="3"/>
      <c r="D122" s="3"/>
      <c r="E122" s="3"/>
      <c r="F122" s="81" t="e">
        <f t="shared" si="2"/>
        <v>#DIV/0!</v>
      </c>
    </row>
    <row r="123" spans="1:6" ht="15" hidden="1">
      <c r="A123" s="64"/>
      <c r="B123" s="64"/>
      <c r="C123" s="3"/>
      <c r="D123" s="3"/>
      <c r="E123" s="63"/>
      <c r="F123" s="81" t="e">
        <f t="shared" si="2"/>
        <v>#DIV/0!</v>
      </c>
    </row>
    <row r="124" spans="1:6" ht="19.5" customHeight="1" hidden="1">
      <c r="A124" s="64"/>
      <c r="B124" s="64"/>
      <c r="C124" s="3"/>
      <c r="D124" s="3"/>
      <c r="E124" s="63"/>
      <c r="F124" s="81" t="e">
        <f t="shared" si="2"/>
        <v>#DIV/0!</v>
      </c>
    </row>
    <row r="125" spans="1:6" ht="19.5" customHeight="1" hidden="1">
      <c r="A125" s="64"/>
      <c r="B125" s="64"/>
      <c r="C125" s="3"/>
      <c r="D125" s="3"/>
      <c r="E125" s="63"/>
      <c r="F125" s="81" t="e">
        <f t="shared" si="2"/>
        <v>#DIV/0!</v>
      </c>
    </row>
    <row r="126" spans="1:6" ht="19.5" customHeight="1" hidden="1">
      <c r="A126" s="64"/>
      <c r="B126" s="64"/>
      <c r="C126" s="3"/>
      <c r="D126" s="3"/>
      <c r="E126" s="63"/>
      <c r="F126" s="81" t="e">
        <f t="shared" si="2"/>
        <v>#DIV/0!</v>
      </c>
    </row>
    <row r="127" spans="1:6" ht="19.5" customHeight="1" hidden="1">
      <c r="A127" s="64"/>
      <c r="B127" s="64"/>
      <c r="C127" s="3"/>
      <c r="D127" s="3"/>
      <c r="E127" s="63"/>
      <c r="F127" s="81" t="e">
        <f t="shared" si="2"/>
        <v>#DIV/0!</v>
      </c>
    </row>
    <row r="128" spans="1:6" s="17" customFormat="1" ht="409.5" customHeight="1" hidden="1">
      <c r="A128" s="52" t="s">
        <v>18</v>
      </c>
      <c r="B128" s="53" t="s">
        <v>55</v>
      </c>
      <c r="C128" s="40">
        <f>SUBTOTAL(9,C129:C146)</f>
        <v>27871.789999999997</v>
      </c>
      <c r="D128" s="40">
        <f>E128-C128</f>
        <v>6732.7199999999975</v>
      </c>
      <c r="E128" s="40">
        <f>SUBTOTAL(9,E129:E146)</f>
        <v>34604.509999999995</v>
      </c>
      <c r="F128" s="81">
        <f t="shared" si="2"/>
        <v>1.2415603734098168</v>
      </c>
    </row>
    <row r="129" spans="1:6" s="10" customFormat="1" ht="30" customHeight="1" hidden="1">
      <c r="A129" s="51"/>
      <c r="B129" s="54"/>
      <c r="C129" s="11"/>
      <c r="D129" s="11"/>
      <c r="E129" s="48"/>
      <c r="F129" s="81" t="e">
        <f t="shared" si="2"/>
        <v>#DIV/0!</v>
      </c>
    </row>
    <row r="130" spans="1:6" s="10" customFormat="1" ht="409.5" customHeight="1" hidden="1">
      <c r="A130" s="55" t="s">
        <v>18</v>
      </c>
      <c r="B130" s="56" t="s">
        <v>55</v>
      </c>
      <c r="C130" s="42">
        <f>SUBTOTAL(9,C131:C145)</f>
        <v>27871.789999999997</v>
      </c>
      <c r="D130" s="42">
        <f>E130-C130</f>
        <v>6732.7199999999975</v>
      </c>
      <c r="E130" s="42">
        <f>SUBTOTAL(9,E131:E145)</f>
        <v>34604.509999999995</v>
      </c>
      <c r="F130" s="81">
        <f t="shared" si="2"/>
        <v>1.2415603734098168</v>
      </c>
    </row>
    <row r="131" spans="1:6" s="10" customFormat="1" ht="30" customHeight="1" hidden="1">
      <c r="A131" s="51"/>
      <c r="B131" s="54"/>
      <c r="C131" s="11"/>
      <c r="D131" s="11"/>
      <c r="E131" s="48"/>
      <c r="F131" s="81" t="e">
        <f t="shared" si="2"/>
        <v>#DIV/0!</v>
      </c>
    </row>
    <row r="132" spans="1:6" s="10" customFormat="1" ht="409.5" customHeight="1" hidden="1">
      <c r="A132" s="57" t="s">
        <v>18</v>
      </c>
      <c r="B132" s="58" t="s">
        <v>55</v>
      </c>
      <c r="C132" s="22">
        <f>SUBTOTAL(9,C133:C144)</f>
        <v>27871.789999999997</v>
      </c>
      <c r="D132" s="22">
        <f>E132-C132</f>
        <v>6732.7199999999975</v>
      </c>
      <c r="E132" s="22">
        <f>SUBTOTAL(9,E133:E144)</f>
        <v>34604.509999999995</v>
      </c>
      <c r="F132" s="81">
        <f t="shared" si="2"/>
        <v>1.2415603734098168</v>
      </c>
    </row>
    <row r="133" spans="1:6" s="10" customFormat="1" ht="30" customHeight="1" hidden="1">
      <c r="A133" s="51"/>
      <c r="B133" s="54"/>
      <c r="C133" s="11"/>
      <c r="D133" s="11"/>
      <c r="E133" s="48"/>
      <c r="F133" s="81" t="e">
        <f t="shared" si="2"/>
        <v>#DIV/0!</v>
      </c>
    </row>
    <row r="134" spans="1:6" s="10" customFormat="1" ht="409.5" customHeight="1" hidden="1">
      <c r="A134" s="59" t="s">
        <v>18</v>
      </c>
      <c r="B134" s="60" t="s">
        <v>55</v>
      </c>
      <c r="C134" s="61">
        <f>SUBTOTAL(9,C135:C143)</f>
        <v>27871.789999999997</v>
      </c>
      <c r="D134" s="61">
        <f>E134-C134</f>
        <v>6732.7199999999975</v>
      </c>
      <c r="E134" s="61">
        <f>SUBTOTAL(9,E135:E143)</f>
        <v>34604.509999999995</v>
      </c>
      <c r="F134" s="81">
        <f t="shared" si="2"/>
        <v>1.2415603734098168</v>
      </c>
    </row>
    <row r="135" spans="1:6" s="10" customFormat="1" ht="30" customHeight="1" hidden="1">
      <c r="A135" s="51"/>
      <c r="B135" s="54"/>
      <c r="C135" s="11"/>
      <c r="D135" s="11"/>
      <c r="E135" s="48"/>
      <c r="F135" s="81" t="e">
        <f t="shared" si="2"/>
        <v>#DIV/0!</v>
      </c>
    </row>
    <row r="136" spans="1:6" s="10" customFormat="1" ht="409.5" customHeight="1" hidden="1">
      <c r="A136" s="29" t="s">
        <v>18</v>
      </c>
      <c r="B136" s="23" t="s">
        <v>55</v>
      </c>
      <c r="C136" s="20">
        <f>SUBTOTAL(9,C137:C142)</f>
        <v>27871.789999999997</v>
      </c>
      <c r="D136" s="20">
        <f>E136-C136</f>
        <v>6732.7199999999975</v>
      </c>
      <c r="E136" s="20">
        <f>SUBTOTAL(9,E137:E142)</f>
        <v>34604.509999999995</v>
      </c>
      <c r="F136" s="81">
        <f t="shared" si="2"/>
        <v>1.2415603734098168</v>
      </c>
    </row>
    <row r="137" spans="1:6" s="10" customFormat="1" ht="22.5" customHeight="1" hidden="1">
      <c r="A137" s="51"/>
      <c r="B137" s="54"/>
      <c r="C137" s="11"/>
      <c r="D137" s="11"/>
      <c r="E137" s="11"/>
      <c r="F137" s="81" t="e">
        <f t="shared" si="2"/>
        <v>#DIV/0!</v>
      </c>
    </row>
    <row r="138" spans="1:6" s="10" customFormat="1" ht="409.5" customHeight="1" hidden="1">
      <c r="A138" s="30" t="s">
        <v>18</v>
      </c>
      <c r="B138" s="24" t="s">
        <v>55</v>
      </c>
      <c r="C138" s="11">
        <f>SUBTOTAL(9,C139:C141)</f>
        <v>27871.789999999997</v>
      </c>
      <c r="D138" s="11">
        <f>E138-C138</f>
        <v>6732.7199999999975</v>
      </c>
      <c r="E138" s="11">
        <f>SUBTOTAL(9,E139:E141)</f>
        <v>34604.509999999995</v>
      </c>
      <c r="F138" s="81">
        <f t="shared" si="2"/>
        <v>1.2415603734098168</v>
      </c>
    </row>
    <row r="139" spans="1:6" ht="30" customHeight="1" hidden="1">
      <c r="A139" s="31"/>
      <c r="B139" s="25"/>
      <c r="C139" s="62"/>
      <c r="D139" s="62"/>
      <c r="E139" s="63"/>
      <c r="F139" s="81" t="e">
        <f t="shared" si="2"/>
        <v>#DIV/0!</v>
      </c>
    </row>
    <row r="140" spans="1:6" ht="15" customHeight="1">
      <c r="A140" s="31" t="s">
        <v>18</v>
      </c>
      <c r="B140" s="25" t="s">
        <v>55</v>
      </c>
      <c r="C140" s="3">
        <v>27871.789999999997</v>
      </c>
      <c r="D140" s="3">
        <f>E140-C140</f>
        <v>6732.7199999999975</v>
      </c>
      <c r="E140" s="3">
        <v>34604.509999999995</v>
      </c>
      <c r="F140" s="81">
        <f t="shared" si="2"/>
        <v>1.2415603734098168</v>
      </c>
    </row>
    <row r="141" spans="1:6" ht="15" hidden="1">
      <c r="A141" s="25"/>
      <c r="B141" s="25"/>
      <c r="C141" s="3"/>
      <c r="D141" s="3"/>
      <c r="E141" s="3"/>
      <c r="F141" s="81" t="e">
        <f t="shared" si="2"/>
        <v>#DIV/0!</v>
      </c>
    </row>
    <row r="142" spans="1:6" ht="15" hidden="1">
      <c r="A142" s="64"/>
      <c r="B142" s="64"/>
      <c r="C142" s="3"/>
      <c r="D142" s="3"/>
      <c r="E142" s="63"/>
      <c r="F142" s="81" t="e">
        <f t="shared" si="2"/>
        <v>#DIV/0!</v>
      </c>
    </row>
    <row r="143" spans="1:6" ht="19.5" customHeight="1" hidden="1">
      <c r="A143" s="64"/>
      <c r="B143" s="64"/>
      <c r="C143" s="3"/>
      <c r="D143" s="3"/>
      <c r="E143" s="63"/>
      <c r="F143" s="81" t="e">
        <f t="shared" si="2"/>
        <v>#DIV/0!</v>
      </c>
    </row>
    <row r="144" spans="1:6" ht="19.5" customHeight="1" hidden="1">
      <c r="A144" s="64"/>
      <c r="B144" s="64"/>
      <c r="C144" s="3"/>
      <c r="D144" s="3"/>
      <c r="E144" s="63"/>
      <c r="F144" s="81" t="e">
        <f t="shared" si="2"/>
        <v>#DIV/0!</v>
      </c>
    </row>
    <row r="145" spans="1:6" ht="19.5" customHeight="1" hidden="1">
      <c r="A145" s="64"/>
      <c r="B145" s="64"/>
      <c r="C145" s="3"/>
      <c r="D145" s="3"/>
      <c r="E145" s="63"/>
      <c r="F145" s="81" t="e">
        <f t="shared" si="2"/>
        <v>#DIV/0!</v>
      </c>
    </row>
    <row r="146" spans="1:6" ht="19.5" customHeight="1" hidden="1">
      <c r="A146" s="64"/>
      <c r="B146" s="64"/>
      <c r="C146" s="3"/>
      <c r="D146" s="3"/>
      <c r="E146" s="63"/>
      <c r="F146" s="81" t="e">
        <f t="shared" si="2"/>
        <v>#DIV/0!</v>
      </c>
    </row>
    <row r="147" spans="1:6" s="17" customFormat="1" ht="409.5" customHeight="1" hidden="1">
      <c r="A147" s="52" t="s">
        <v>19</v>
      </c>
      <c r="B147" s="53" t="s">
        <v>60</v>
      </c>
      <c r="C147" s="40">
        <f>SUBTOTAL(9,C148:C165)</f>
        <v>34339.63</v>
      </c>
      <c r="D147" s="40">
        <f>E147-C147</f>
        <v>8796.100000000006</v>
      </c>
      <c r="E147" s="40">
        <f>SUBTOTAL(9,E148:E165)</f>
        <v>43135.73</v>
      </c>
      <c r="F147" s="81">
        <f t="shared" si="2"/>
        <v>1.2561501099458559</v>
      </c>
    </row>
    <row r="148" spans="1:6" s="10" customFormat="1" ht="30" customHeight="1" hidden="1">
      <c r="A148" s="51"/>
      <c r="B148" s="54"/>
      <c r="C148" s="11"/>
      <c r="D148" s="11"/>
      <c r="E148" s="48"/>
      <c r="F148" s="81" t="e">
        <f t="shared" si="2"/>
        <v>#DIV/0!</v>
      </c>
    </row>
    <row r="149" spans="1:6" s="10" customFormat="1" ht="409.5" customHeight="1" hidden="1">
      <c r="A149" s="55" t="s">
        <v>19</v>
      </c>
      <c r="B149" s="56" t="s">
        <v>60</v>
      </c>
      <c r="C149" s="42">
        <f>SUBTOTAL(9,C150:C164)</f>
        <v>34339.63</v>
      </c>
      <c r="D149" s="42">
        <f>E149-C149</f>
        <v>8796.100000000006</v>
      </c>
      <c r="E149" s="42">
        <f>SUBTOTAL(9,E150:E164)</f>
        <v>43135.73</v>
      </c>
      <c r="F149" s="81">
        <f t="shared" si="2"/>
        <v>1.2561501099458559</v>
      </c>
    </row>
    <row r="150" spans="1:6" s="10" customFormat="1" ht="30" customHeight="1" hidden="1">
      <c r="A150" s="51"/>
      <c r="B150" s="54"/>
      <c r="C150" s="11"/>
      <c r="D150" s="11"/>
      <c r="E150" s="48"/>
      <c r="F150" s="81" t="e">
        <f t="shared" si="2"/>
        <v>#DIV/0!</v>
      </c>
    </row>
    <row r="151" spans="1:6" s="10" customFormat="1" ht="409.5" customHeight="1" hidden="1">
      <c r="A151" s="57" t="s">
        <v>19</v>
      </c>
      <c r="B151" s="58" t="s">
        <v>60</v>
      </c>
      <c r="C151" s="22">
        <f>SUBTOTAL(9,C152:C163)</f>
        <v>34339.63</v>
      </c>
      <c r="D151" s="22">
        <f>E151-C151</f>
        <v>8796.100000000006</v>
      </c>
      <c r="E151" s="22">
        <f>SUBTOTAL(9,E152:E163)</f>
        <v>43135.73</v>
      </c>
      <c r="F151" s="81">
        <f t="shared" si="2"/>
        <v>1.2561501099458559</v>
      </c>
    </row>
    <row r="152" spans="1:6" s="10" customFormat="1" ht="30" customHeight="1" hidden="1">
      <c r="A152" s="51"/>
      <c r="B152" s="54"/>
      <c r="C152" s="11"/>
      <c r="D152" s="11"/>
      <c r="E152" s="48"/>
      <c r="F152" s="81" t="e">
        <f t="shared" si="2"/>
        <v>#DIV/0!</v>
      </c>
    </row>
    <row r="153" spans="1:6" s="10" customFormat="1" ht="409.5" customHeight="1" hidden="1">
      <c r="A153" s="59" t="s">
        <v>19</v>
      </c>
      <c r="B153" s="60" t="s">
        <v>60</v>
      </c>
      <c r="C153" s="61">
        <f>SUBTOTAL(9,C154:C162)</f>
        <v>34339.63</v>
      </c>
      <c r="D153" s="61">
        <f>E153-C153</f>
        <v>8796.100000000006</v>
      </c>
      <c r="E153" s="61">
        <f>SUBTOTAL(9,E154:E162)</f>
        <v>43135.73</v>
      </c>
      <c r="F153" s="81">
        <f t="shared" si="2"/>
        <v>1.2561501099458559</v>
      </c>
    </row>
    <row r="154" spans="1:6" s="10" customFormat="1" ht="30" customHeight="1" hidden="1">
      <c r="A154" s="51"/>
      <c r="B154" s="54"/>
      <c r="C154" s="11"/>
      <c r="D154" s="11"/>
      <c r="E154" s="48"/>
      <c r="F154" s="81" t="e">
        <f t="shared" si="2"/>
        <v>#DIV/0!</v>
      </c>
    </row>
    <row r="155" spans="1:6" s="10" customFormat="1" ht="409.5" customHeight="1" hidden="1">
      <c r="A155" s="29" t="s">
        <v>19</v>
      </c>
      <c r="B155" s="23" t="s">
        <v>60</v>
      </c>
      <c r="C155" s="20">
        <f>SUBTOTAL(9,C156:C161)</f>
        <v>34339.63</v>
      </c>
      <c r="D155" s="20">
        <f>E155-C155</f>
        <v>8796.100000000006</v>
      </c>
      <c r="E155" s="20">
        <f>SUBTOTAL(9,E156:E161)</f>
        <v>43135.73</v>
      </c>
      <c r="F155" s="81">
        <f t="shared" si="2"/>
        <v>1.2561501099458559</v>
      </c>
    </row>
    <row r="156" spans="1:6" s="10" customFormat="1" ht="22.5" customHeight="1" hidden="1">
      <c r="A156" s="51"/>
      <c r="B156" s="54"/>
      <c r="C156" s="11"/>
      <c r="D156" s="11"/>
      <c r="E156" s="11"/>
      <c r="F156" s="81" t="e">
        <f t="shared" si="2"/>
        <v>#DIV/0!</v>
      </c>
    </row>
    <row r="157" spans="1:6" s="10" customFormat="1" ht="409.5" customHeight="1" hidden="1">
      <c r="A157" s="30" t="s">
        <v>19</v>
      </c>
      <c r="B157" s="24" t="s">
        <v>60</v>
      </c>
      <c r="C157" s="11">
        <f>SUBTOTAL(9,C158:C160)</f>
        <v>34339.63</v>
      </c>
      <c r="D157" s="11">
        <f>E157-C157</f>
        <v>8796.100000000006</v>
      </c>
      <c r="E157" s="11">
        <f>SUBTOTAL(9,E158:E160)</f>
        <v>43135.73</v>
      </c>
      <c r="F157" s="81">
        <f t="shared" si="2"/>
        <v>1.2561501099458559</v>
      </c>
    </row>
    <row r="158" spans="1:6" ht="30" customHeight="1" hidden="1">
      <c r="A158" s="31"/>
      <c r="B158" s="25"/>
      <c r="C158" s="62"/>
      <c r="D158" s="62"/>
      <c r="E158" s="63"/>
      <c r="F158" s="81" t="e">
        <f t="shared" si="2"/>
        <v>#DIV/0!</v>
      </c>
    </row>
    <row r="159" spans="1:6" ht="15" customHeight="1">
      <c r="A159" s="31" t="s">
        <v>19</v>
      </c>
      <c r="B159" s="25" t="s">
        <v>60</v>
      </c>
      <c r="C159" s="3">
        <v>34339.63</v>
      </c>
      <c r="D159" s="3">
        <f>E159-C159</f>
        <v>8796.100000000006</v>
      </c>
      <c r="E159" s="3">
        <v>43135.73</v>
      </c>
      <c r="F159" s="81">
        <f t="shared" si="2"/>
        <v>1.2561501099458559</v>
      </c>
    </row>
    <row r="160" spans="1:6" ht="15" hidden="1">
      <c r="A160" s="25"/>
      <c r="B160" s="25"/>
      <c r="C160" s="3"/>
      <c r="D160" s="3"/>
      <c r="E160" s="3"/>
      <c r="F160" s="80" t="e">
        <f t="shared" si="2"/>
        <v>#DIV/0!</v>
      </c>
    </row>
    <row r="161" spans="1:6" ht="15" hidden="1">
      <c r="A161" s="64"/>
      <c r="B161" s="64"/>
      <c r="C161" s="3"/>
      <c r="D161" s="3"/>
      <c r="E161" s="63"/>
      <c r="F161" s="80" t="e">
        <f t="shared" si="2"/>
        <v>#DIV/0!</v>
      </c>
    </row>
    <row r="162" spans="1:6" ht="19.5" customHeight="1" hidden="1">
      <c r="A162" s="64"/>
      <c r="B162" s="64"/>
      <c r="C162" s="3"/>
      <c r="D162" s="3"/>
      <c r="E162" s="63"/>
      <c r="F162" s="80" t="e">
        <f t="shared" si="2"/>
        <v>#DIV/0!</v>
      </c>
    </row>
    <row r="163" spans="1:6" ht="19.5" customHeight="1" hidden="1">
      <c r="A163" s="64"/>
      <c r="B163" s="64"/>
      <c r="C163" s="3"/>
      <c r="D163" s="3"/>
      <c r="E163" s="63"/>
      <c r="F163" s="80" t="e">
        <f t="shared" si="2"/>
        <v>#DIV/0!</v>
      </c>
    </row>
    <row r="164" spans="1:6" ht="19.5" customHeight="1" hidden="1">
      <c r="A164" s="64"/>
      <c r="B164" s="64"/>
      <c r="C164" s="3"/>
      <c r="D164" s="3"/>
      <c r="E164" s="63"/>
      <c r="F164" s="80" t="e">
        <f t="shared" si="2"/>
        <v>#DIV/0!</v>
      </c>
    </row>
    <row r="165" spans="1:6" ht="19.5" customHeight="1" hidden="1">
      <c r="A165" s="64"/>
      <c r="B165" s="64"/>
      <c r="C165" s="3"/>
      <c r="D165" s="3"/>
      <c r="E165" s="63"/>
      <c r="F165" s="80" t="e">
        <f t="shared" si="2"/>
        <v>#DIV/0!</v>
      </c>
    </row>
    <row r="166" spans="1:6" ht="19.5" customHeight="1" hidden="1">
      <c r="A166" s="64"/>
      <c r="B166" s="64"/>
      <c r="C166" s="3"/>
      <c r="D166" s="3"/>
      <c r="E166" s="63"/>
      <c r="F166" s="80" t="e">
        <f t="shared" si="2"/>
        <v>#DIV/0!</v>
      </c>
    </row>
    <row r="167" spans="1:6" s="17" customFormat="1" ht="18" customHeight="1">
      <c r="A167" s="49" t="s">
        <v>5</v>
      </c>
      <c r="B167" s="50" t="s">
        <v>48</v>
      </c>
      <c r="C167" s="38">
        <f>SUBTOTAL(9,C168:C264)</f>
        <v>230818.19</v>
      </c>
      <c r="D167" s="38">
        <f>E167-C167</f>
        <v>60684.19999999995</v>
      </c>
      <c r="E167" s="38">
        <f>SUBTOTAL(9,E168:E264)</f>
        <v>291502.38999999996</v>
      </c>
      <c r="F167" s="82">
        <f t="shared" si="2"/>
        <v>1.2629090887507608</v>
      </c>
    </row>
    <row r="168" spans="1:6" s="10" customFormat="1" ht="30" customHeight="1" hidden="1">
      <c r="A168" s="51"/>
      <c r="B168" s="24"/>
      <c r="C168" s="11"/>
      <c r="D168" s="11"/>
      <c r="E168" s="48"/>
      <c r="F168" s="80" t="e">
        <f t="shared" si="2"/>
        <v>#DIV/0!</v>
      </c>
    </row>
    <row r="169" spans="1:6" s="17" customFormat="1" ht="409.5" customHeight="1" hidden="1">
      <c r="A169" s="52" t="s">
        <v>20</v>
      </c>
      <c r="B169" s="53" t="s">
        <v>71</v>
      </c>
      <c r="C169" s="40">
        <f>SUBTOTAL(9,C170:C187)</f>
        <v>22695.59</v>
      </c>
      <c r="D169" s="40">
        <f>E169-C169</f>
        <v>10346.079999999998</v>
      </c>
      <c r="E169" s="40">
        <f>SUBTOTAL(9,E170:E187)</f>
        <v>33041.67</v>
      </c>
      <c r="F169" s="80">
        <f t="shared" si="2"/>
        <v>1.455863011272234</v>
      </c>
    </row>
    <row r="170" spans="1:6" s="10" customFormat="1" ht="30" customHeight="1" hidden="1">
      <c r="A170" s="51"/>
      <c r="B170" s="54"/>
      <c r="C170" s="11"/>
      <c r="D170" s="11"/>
      <c r="E170" s="48"/>
      <c r="F170" s="80" t="e">
        <f aca="true" t="shared" si="3" ref="F170:F233">E170/C170</f>
        <v>#DIV/0!</v>
      </c>
    </row>
    <row r="171" spans="1:6" s="10" customFormat="1" ht="409.5" customHeight="1" hidden="1">
      <c r="A171" s="55" t="s">
        <v>20</v>
      </c>
      <c r="B171" s="56" t="s">
        <v>71</v>
      </c>
      <c r="C171" s="42">
        <f>SUBTOTAL(9,C172:C186)</f>
        <v>22695.59</v>
      </c>
      <c r="D171" s="42">
        <f>E171-C171</f>
        <v>10346.079999999998</v>
      </c>
      <c r="E171" s="42">
        <f>SUBTOTAL(9,E172:E186)</f>
        <v>33041.67</v>
      </c>
      <c r="F171" s="80">
        <f t="shared" si="3"/>
        <v>1.455863011272234</v>
      </c>
    </row>
    <row r="172" spans="1:6" s="10" customFormat="1" ht="30" customHeight="1" hidden="1">
      <c r="A172" s="51"/>
      <c r="B172" s="54"/>
      <c r="C172" s="11"/>
      <c r="D172" s="11"/>
      <c r="E172" s="48"/>
      <c r="F172" s="80" t="e">
        <f t="shared" si="3"/>
        <v>#DIV/0!</v>
      </c>
    </row>
    <row r="173" spans="1:6" s="10" customFormat="1" ht="409.5" customHeight="1" hidden="1">
      <c r="A173" s="57" t="s">
        <v>20</v>
      </c>
      <c r="B173" s="58" t="s">
        <v>71</v>
      </c>
      <c r="C173" s="22">
        <f>SUBTOTAL(9,C174:C185)</f>
        <v>22695.59</v>
      </c>
      <c r="D173" s="22">
        <f>E173-C173</f>
        <v>10346.079999999998</v>
      </c>
      <c r="E173" s="22">
        <f>SUBTOTAL(9,E174:E185)</f>
        <v>33041.67</v>
      </c>
      <c r="F173" s="80">
        <f t="shared" si="3"/>
        <v>1.455863011272234</v>
      </c>
    </row>
    <row r="174" spans="1:6" s="10" customFormat="1" ht="30" customHeight="1" hidden="1">
      <c r="A174" s="51"/>
      <c r="B174" s="54"/>
      <c r="C174" s="11"/>
      <c r="D174" s="11"/>
      <c r="E174" s="48"/>
      <c r="F174" s="80" t="e">
        <f t="shared" si="3"/>
        <v>#DIV/0!</v>
      </c>
    </row>
    <row r="175" spans="1:6" s="10" customFormat="1" ht="409.5" customHeight="1" hidden="1">
      <c r="A175" s="59" t="s">
        <v>20</v>
      </c>
      <c r="B175" s="60" t="s">
        <v>71</v>
      </c>
      <c r="C175" s="61">
        <f>SUBTOTAL(9,C176:C184)</f>
        <v>22695.59</v>
      </c>
      <c r="D175" s="61">
        <f>E175-C175</f>
        <v>10346.079999999998</v>
      </c>
      <c r="E175" s="61">
        <f>SUBTOTAL(9,E176:E184)</f>
        <v>33041.67</v>
      </c>
      <c r="F175" s="80">
        <f t="shared" si="3"/>
        <v>1.455863011272234</v>
      </c>
    </row>
    <row r="176" spans="1:6" s="10" customFormat="1" ht="30" customHeight="1" hidden="1">
      <c r="A176" s="51"/>
      <c r="B176" s="54"/>
      <c r="C176" s="11"/>
      <c r="D176" s="11"/>
      <c r="E176" s="48"/>
      <c r="F176" s="80" t="e">
        <f t="shared" si="3"/>
        <v>#DIV/0!</v>
      </c>
    </row>
    <row r="177" spans="1:6" s="10" customFormat="1" ht="409.5" customHeight="1" hidden="1">
      <c r="A177" s="29" t="s">
        <v>20</v>
      </c>
      <c r="B177" s="23" t="s">
        <v>71</v>
      </c>
      <c r="C177" s="20">
        <f>SUBTOTAL(9,C178:C183)</f>
        <v>22695.59</v>
      </c>
      <c r="D177" s="20">
        <f>E177-C177</f>
        <v>10346.079999999998</v>
      </c>
      <c r="E177" s="20">
        <f>SUBTOTAL(9,E178:E183)</f>
        <v>33041.67</v>
      </c>
      <c r="F177" s="80">
        <f t="shared" si="3"/>
        <v>1.455863011272234</v>
      </c>
    </row>
    <row r="178" spans="1:6" s="10" customFormat="1" ht="22.5" customHeight="1" hidden="1">
      <c r="A178" s="51"/>
      <c r="B178" s="54"/>
      <c r="C178" s="11"/>
      <c r="D178" s="11"/>
      <c r="E178" s="11"/>
      <c r="F178" s="80" t="e">
        <f t="shared" si="3"/>
        <v>#DIV/0!</v>
      </c>
    </row>
    <row r="179" spans="1:6" s="10" customFormat="1" ht="409.5" customHeight="1" hidden="1">
      <c r="A179" s="30" t="s">
        <v>20</v>
      </c>
      <c r="B179" s="24" t="s">
        <v>71</v>
      </c>
      <c r="C179" s="11">
        <f>SUBTOTAL(9,C180:C182)</f>
        <v>22695.59</v>
      </c>
      <c r="D179" s="11">
        <f>E179-C179</f>
        <v>10346.079999999998</v>
      </c>
      <c r="E179" s="11">
        <f>SUBTOTAL(9,E180:E182)</f>
        <v>33041.67</v>
      </c>
      <c r="F179" s="80">
        <f t="shared" si="3"/>
        <v>1.455863011272234</v>
      </c>
    </row>
    <row r="180" spans="1:6" ht="30" customHeight="1" hidden="1">
      <c r="A180" s="31"/>
      <c r="B180" s="25"/>
      <c r="C180" s="62"/>
      <c r="D180" s="62"/>
      <c r="E180" s="63"/>
      <c r="F180" s="80" t="e">
        <f t="shared" si="3"/>
        <v>#DIV/0!</v>
      </c>
    </row>
    <row r="181" spans="1:6" ht="15" customHeight="1">
      <c r="A181" s="31" t="s">
        <v>20</v>
      </c>
      <c r="B181" s="25" t="s">
        <v>71</v>
      </c>
      <c r="C181" s="3">
        <v>22695.59</v>
      </c>
      <c r="D181" s="3">
        <f>E181-C181</f>
        <v>10346.079999999998</v>
      </c>
      <c r="E181" s="3">
        <v>33041.67</v>
      </c>
      <c r="F181" s="81">
        <f t="shared" si="3"/>
        <v>1.455863011272234</v>
      </c>
    </row>
    <row r="182" spans="1:6" ht="15" hidden="1">
      <c r="A182" s="25"/>
      <c r="B182" s="25"/>
      <c r="C182" s="3"/>
      <c r="D182" s="3"/>
      <c r="E182" s="3"/>
      <c r="F182" s="81" t="e">
        <f t="shared" si="3"/>
        <v>#DIV/0!</v>
      </c>
    </row>
    <row r="183" spans="1:6" ht="15" hidden="1">
      <c r="A183" s="64"/>
      <c r="B183" s="64"/>
      <c r="C183" s="3"/>
      <c r="D183" s="3"/>
      <c r="E183" s="63"/>
      <c r="F183" s="81" t="e">
        <f t="shared" si="3"/>
        <v>#DIV/0!</v>
      </c>
    </row>
    <row r="184" spans="1:6" ht="19.5" customHeight="1" hidden="1">
      <c r="A184" s="64"/>
      <c r="B184" s="64"/>
      <c r="C184" s="3"/>
      <c r="D184" s="3"/>
      <c r="E184" s="63"/>
      <c r="F184" s="81" t="e">
        <f t="shared" si="3"/>
        <v>#DIV/0!</v>
      </c>
    </row>
    <row r="185" spans="1:6" ht="19.5" customHeight="1" hidden="1">
      <c r="A185" s="64"/>
      <c r="B185" s="64"/>
      <c r="C185" s="3"/>
      <c r="D185" s="3"/>
      <c r="E185" s="63"/>
      <c r="F185" s="81" t="e">
        <f t="shared" si="3"/>
        <v>#DIV/0!</v>
      </c>
    </row>
    <row r="186" spans="1:6" ht="19.5" customHeight="1" hidden="1">
      <c r="A186" s="64"/>
      <c r="B186" s="64"/>
      <c r="C186" s="3"/>
      <c r="D186" s="3"/>
      <c r="E186" s="63"/>
      <c r="F186" s="81" t="e">
        <f t="shared" si="3"/>
        <v>#DIV/0!</v>
      </c>
    </row>
    <row r="187" spans="1:6" ht="19.5" customHeight="1" hidden="1">
      <c r="A187" s="64"/>
      <c r="B187" s="64"/>
      <c r="C187" s="3"/>
      <c r="D187" s="3"/>
      <c r="E187" s="63"/>
      <c r="F187" s="81" t="e">
        <f t="shared" si="3"/>
        <v>#DIV/0!</v>
      </c>
    </row>
    <row r="188" spans="1:6" s="17" customFormat="1" ht="409.5" customHeight="1" hidden="1">
      <c r="A188" s="52" t="s">
        <v>21</v>
      </c>
      <c r="B188" s="53" t="s">
        <v>59</v>
      </c>
      <c r="C188" s="40">
        <f>SUBTOTAL(9,C189:C206)</f>
        <v>81146.71</v>
      </c>
      <c r="D188" s="40">
        <f>E188-C188</f>
        <v>2719.3300000000017</v>
      </c>
      <c r="E188" s="40">
        <f>SUBTOTAL(9,E189:E206)</f>
        <v>83866.04000000001</v>
      </c>
      <c r="F188" s="81">
        <f t="shared" si="3"/>
        <v>1.0335112785225673</v>
      </c>
    </row>
    <row r="189" spans="1:6" s="10" customFormat="1" ht="30" customHeight="1" hidden="1">
      <c r="A189" s="51"/>
      <c r="B189" s="54"/>
      <c r="C189" s="11"/>
      <c r="D189" s="11"/>
      <c r="E189" s="48"/>
      <c r="F189" s="81" t="e">
        <f t="shared" si="3"/>
        <v>#DIV/0!</v>
      </c>
    </row>
    <row r="190" spans="1:6" s="10" customFormat="1" ht="409.5" customHeight="1" hidden="1">
      <c r="A190" s="55" t="s">
        <v>21</v>
      </c>
      <c r="B190" s="56" t="s">
        <v>59</v>
      </c>
      <c r="C190" s="42">
        <f>SUBTOTAL(9,C191:C205)</f>
        <v>81146.71</v>
      </c>
      <c r="D190" s="42">
        <f>E190-C190</f>
        <v>2719.3300000000017</v>
      </c>
      <c r="E190" s="42">
        <f>SUBTOTAL(9,E191:E205)</f>
        <v>83866.04000000001</v>
      </c>
      <c r="F190" s="81">
        <f t="shared" si="3"/>
        <v>1.0335112785225673</v>
      </c>
    </row>
    <row r="191" spans="1:6" s="10" customFormat="1" ht="30" customHeight="1" hidden="1">
      <c r="A191" s="51"/>
      <c r="B191" s="54"/>
      <c r="C191" s="11"/>
      <c r="D191" s="11"/>
      <c r="E191" s="48"/>
      <c r="F191" s="81" t="e">
        <f t="shared" si="3"/>
        <v>#DIV/0!</v>
      </c>
    </row>
    <row r="192" spans="1:6" s="10" customFormat="1" ht="409.5" customHeight="1" hidden="1">
      <c r="A192" s="57" t="s">
        <v>21</v>
      </c>
      <c r="B192" s="58" t="s">
        <v>59</v>
      </c>
      <c r="C192" s="22">
        <f>SUBTOTAL(9,C193:C204)</f>
        <v>81146.71</v>
      </c>
      <c r="D192" s="22">
        <f>E192-C192</f>
        <v>2719.3300000000017</v>
      </c>
      <c r="E192" s="22">
        <f>SUBTOTAL(9,E193:E204)</f>
        <v>83866.04000000001</v>
      </c>
      <c r="F192" s="81">
        <f t="shared" si="3"/>
        <v>1.0335112785225673</v>
      </c>
    </row>
    <row r="193" spans="1:6" s="10" customFormat="1" ht="30" customHeight="1" hidden="1">
      <c r="A193" s="51"/>
      <c r="B193" s="54"/>
      <c r="C193" s="11"/>
      <c r="D193" s="11"/>
      <c r="E193" s="48"/>
      <c r="F193" s="81" t="e">
        <f t="shared" si="3"/>
        <v>#DIV/0!</v>
      </c>
    </row>
    <row r="194" spans="1:6" s="10" customFormat="1" ht="409.5" customHeight="1" hidden="1">
      <c r="A194" s="59" t="s">
        <v>21</v>
      </c>
      <c r="B194" s="60" t="s">
        <v>59</v>
      </c>
      <c r="C194" s="61">
        <f>SUBTOTAL(9,C195:C203)</f>
        <v>81146.71</v>
      </c>
      <c r="D194" s="61">
        <f>E194-C194</f>
        <v>2719.3300000000017</v>
      </c>
      <c r="E194" s="61">
        <f>SUBTOTAL(9,E195:E203)</f>
        <v>83866.04000000001</v>
      </c>
      <c r="F194" s="81">
        <f t="shared" si="3"/>
        <v>1.0335112785225673</v>
      </c>
    </row>
    <row r="195" spans="1:6" s="10" customFormat="1" ht="30" customHeight="1" hidden="1">
      <c r="A195" s="51"/>
      <c r="B195" s="54"/>
      <c r="C195" s="11"/>
      <c r="D195" s="11"/>
      <c r="E195" s="48"/>
      <c r="F195" s="81" t="e">
        <f t="shared" si="3"/>
        <v>#DIV/0!</v>
      </c>
    </row>
    <row r="196" spans="1:6" s="10" customFormat="1" ht="409.5" customHeight="1" hidden="1">
      <c r="A196" s="29" t="s">
        <v>21</v>
      </c>
      <c r="B196" s="23" t="s">
        <v>59</v>
      </c>
      <c r="C196" s="20">
        <f>SUBTOTAL(9,C197:C202)</f>
        <v>81146.71</v>
      </c>
      <c r="D196" s="20">
        <f>E196-C196</f>
        <v>2719.3300000000017</v>
      </c>
      <c r="E196" s="20">
        <f>SUBTOTAL(9,E197:E202)</f>
        <v>83866.04000000001</v>
      </c>
      <c r="F196" s="81">
        <f t="shared" si="3"/>
        <v>1.0335112785225673</v>
      </c>
    </row>
    <row r="197" spans="1:6" s="10" customFormat="1" ht="22.5" customHeight="1" hidden="1">
      <c r="A197" s="51"/>
      <c r="B197" s="54"/>
      <c r="C197" s="11"/>
      <c r="D197" s="11"/>
      <c r="E197" s="11"/>
      <c r="F197" s="81" t="e">
        <f t="shared" si="3"/>
        <v>#DIV/0!</v>
      </c>
    </row>
    <row r="198" spans="1:6" s="10" customFormat="1" ht="409.5" customHeight="1" hidden="1">
      <c r="A198" s="30" t="s">
        <v>21</v>
      </c>
      <c r="B198" s="24" t="s">
        <v>59</v>
      </c>
      <c r="C198" s="11">
        <f>SUBTOTAL(9,C199:C201)</f>
        <v>81146.71</v>
      </c>
      <c r="D198" s="11">
        <f>E198-C198</f>
        <v>2719.3300000000017</v>
      </c>
      <c r="E198" s="11">
        <f>SUBTOTAL(9,E199:E201)</f>
        <v>83866.04000000001</v>
      </c>
      <c r="F198" s="81">
        <f t="shared" si="3"/>
        <v>1.0335112785225673</v>
      </c>
    </row>
    <row r="199" spans="1:6" ht="30" customHeight="1" hidden="1">
      <c r="A199" s="31"/>
      <c r="B199" s="25"/>
      <c r="C199" s="62"/>
      <c r="D199" s="62"/>
      <c r="E199" s="63"/>
      <c r="F199" s="81" t="e">
        <f t="shared" si="3"/>
        <v>#DIV/0!</v>
      </c>
    </row>
    <row r="200" spans="1:6" ht="15" customHeight="1">
      <c r="A200" s="31" t="s">
        <v>21</v>
      </c>
      <c r="B200" s="25" t="s">
        <v>59</v>
      </c>
      <c r="C200" s="3">
        <v>81146.71</v>
      </c>
      <c r="D200" s="3">
        <f>E200-C200</f>
        <v>2719.3300000000017</v>
      </c>
      <c r="E200" s="3">
        <v>83866.04000000001</v>
      </c>
      <c r="F200" s="81">
        <f t="shared" si="3"/>
        <v>1.0335112785225673</v>
      </c>
    </row>
    <row r="201" spans="1:6" ht="15" hidden="1">
      <c r="A201" s="25"/>
      <c r="B201" s="25"/>
      <c r="C201" s="3"/>
      <c r="D201" s="3"/>
      <c r="E201" s="3"/>
      <c r="F201" s="81" t="e">
        <f t="shared" si="3"/>
        <v>#DIV/0!</v>
      </c>
    </row>
    <row r="202" spans="1:6" ht="15" hidden="1">
      <c r="A202" s="64"/>
      <c r="B202" s="64"/>
      <c r="C202" s="3"/>
      <c r="D202" s="3"/>
      <c r="E202" s="63"/>
      <c r="F202" s="81" t="e">
        <f t="shared" si="3"/>
        <v>#DIV/0!</v>
      </c>
    </row>
    <row r="203" spans="1:6" ht="19.5" customHeight="1" hidden="1">
      <c r="A203" s="64"/>
      <c r="B203" s="64"/>
      <c r="C203" s="3"/>
      <c r="D203" s="3"/>
      <c r="E203" s="63"/>
      <c r="F203" s="81" t="e">
        <f t="shared" si="3"/>
        <v>#DIV/0!</v>
      </c>
    </row>
    <row r="204" spans="1:6" ht="19.5" customHeight="1" hidden="1">
      <c r="A204" s="64"/>
      <c r="B204" s="64"/>
      <c r="C204" s="3"/>
      <c r="D204" s="3"/>
      <c r="E204" s="63"/>
      <c r="F204" s="81" t="e">
        <f t="shared" si="3"/>
        <v>#DIV/0!</v>
      </c>
    </row>
    <row r="205" spans="1:6" ht="19.5" customHeight="1" hidden="1">
      <c r="A205" s="64"/>
      <c r="B205" s="64"/>
      <c r="C205" s="3"/>
      <c r="D205" s="3"/>
      <c r="E205" s="63"/>
      <c r="F205" s="81" t="e">
        <f t="shared" si="3"/>
        <v>#DIV/0!</v>
      </c>
    </row>
    <row r="206" spans="1:6" ht="19.5" customHeight="1" hidden="1">
      <c r="A206" s="64"/>
      <c r="B206" s="64"/>
      <c r="C206" s="3"/>
      <c r="D206" s="3"/>
      <c r="E206" s="63"/>
      <c r="F206" s="81" t="e">
        <f t="shared" si="3"/>
        <v>#DIV/0!</v>
      </c>
    </row>
    <row r="207" spans="1:6" s="17" customFormat="1" ht="409.5" customHeight="1" hidden="1">
      <c r="A207" s="52" t="s">
        <v>22</v>
      </c>
      <c r="B207" s="53" t="s">
        <v>43</v>
      </c>
      <c r="C207" s="40">
        <f>SUBTOTAL(9,C208:C225)</f>
        <v>121388.27</v>
      </c>
      <c r="D207" s="40">
        <f>E207-C207</f>
        <v>39617.299999999974</v>
      </c>
      <c r="E207" s="40">
        <f>SUBTOTAL(9,E208:E225)</f>
        <v>161005.56999999998</v>
      </c>
      <c r="F207" s="81">
        <f t="shared" si="3"/>
        <v>1.3263684374116211</v>
      </c>
    </row>
    <row r="208" spans="1:6" s="10" customFormat="1" ht="30" customHeight="1" hidden="1">
      <c r="A208" s="51"/>
      <c r="B208" s="54"/>
      <c r="C208" s="11"/>
      <c r="D208" s="11"/>
      <c r="E208" s="48"/>
      <c r="F208" s="81" t="e">
        <f t="shared" si="3"/>
        <v>#DIV/0!</v>
      </c>
    </row>
    <row r="209" spans="1:6" s="10" customFormat="1" ht="409.5" customHeight="1" hidden="1">
      <c r="A209" s="55" t="s">
        <v>22</v>
      </c>
      <c r="B209" s="56" t="s">
        <v>43</v>
      </c>
      <c r="C209" s="42">
        <f>SUBTOTAL(9,C210:C224)</f>
        <v>121388.27</v>
      </c>
      <c r="D209" s="42">
        <f>E209-C209</f>
        <v>39617.299999999974</v>
      </c>
      <c r="E209" s="42">
        <f>SUBTOTAL(9,E210:E224)</f>
        <v>161005.56999999998</v>
      </c>
      <c r="F209" s="81">
        <f t="shared" si="3"/>
        <v>1.3263684374116211</v>
      </c>
    </row>
    <row r="210" spans="1:6" s="10" customFormat="1" ht="30" customHeight="1" hidden="1">
      <c r="A210" s="51"/>
      <c r="B210" s="54"/>
      <c r="C210" s="11"/>
      <c r="D210" s="11"/>
      <c r="E210" s="48"/>
      <c r="F210" s="81" t="e">
        <f t="shared" si="3"/>
        <v>#DIV/0!</v>
      </c>
    </row>
    <row r="211" spans="1:6" s="10" customFormat="1" ht="409.5" customHeight="1" hidden="1">
      <c r="A211" s="57" t="s">
        <v>22</v>
      </c>
      <c r="B211" s="58" t="s">
        <v>43</v>
      </c>
      <c r="C211" s="22">
        <f>SUBTOTAL(9,C212:C223)</f>
        <v>121388.27</v>
      </c>
      <c r="D211" s="22">
        <f>E211-C211</f>
        <v>39617.299999999974</v>
      </c>
      <c r="E211" s="22">
        <f>SUBTOTAL(9,E212:E223)</f>
        <v>161005.56999999998</v>
      </c>
      <c r="F211" s="81">
        <f t="shared" si="3"/>
        <v>1.3263684374116211</v>
      </c>
    </row>
    <row r="212" spans="1:6" s="10" customFormat="1" ht="30" customHeight="1" hidden="1">
      <c r="A212" s="51"/>
      <c r="B212" s="54"/>
      <c r="C212" s="11"/>
      <c r="D212" s="11"/>
      <c r="E212" s="48"/>
      <c r="F212" s="81" t="e">
        <f t="shared" si="3"/>
        <v>#DIV/0!</v>
      </c>
    </row>
    <row r="213" spans="1:6" s="10" customFormat="1" ht="409.5" customHeight="1" hidden="1">
      <c r="A213" s="59" t="s">
        <v>22</v>
      </c>
      <c r="B213" s="60" t="s">
        <v>43</v>
      </c>
      <c r="C213" s="61">
        <f>SUBTOTAL(9,C214:C222)</f>
        <v>121388.27</v>
      </c>
      <c r="D213" s="61">
        <f>E213-C213</f>
        <v>39617.299999999974</v>
      </c>
      <c r="E213" s="61">
        <f>SUBTOTAL(9,E214:E222)</f>
        <v>161005.56999999998</v>
      </c>
      <c r="F213" s="81">
        <f t="shared" si="3"/>
        <v>1.3263684374116211</v>
      </c>
    </row>
    <row r="214" spans="1:6" s="10" customFormat="1" ht="30" customHeight="1" hidden="1">
      <c r="A214" s="51"/>
      <c r="B214" s="54"/>
      <c r="C214" s="11"/>
      <c r="D214" s="11"/>
      <c r="E214" s="48"/>
      <c r="F214" s="81" t="e">
        <f t="shared" si="3"/>
        <v>#DIV/0!</v>
      </c>
    </row>
    <row r="215" spans="1:6" s="10" customFormat="1" ht="409.5" customHeight="1" hidden="1">
      <c r="A215" s="29" t="s">
        <v>22</v>
      </c>
      <c r="B215" s="23" t="s">
        <v>43</v>
      </c>
      <c r="C215" s="20">
        <f>SUBTOTAL(9,C216:C221)</f>
        <v>121388.27</v>
      </c>
      <c r="D215" s="20">
        <f>E215-C215</f>
        <v>39617.299999999974</v>
      </c>
      <c r="E215" s="20">
        <f>SUBTOTAL(9,E216:E221)</f>
        <v>161005.56999999998</v>
      </c>
      <c r="F215" s="81">
        <f t="shared" si="3"/>
        <v>1.3263684374116211</v>
      </c>
    </row>
    <row r="216" spans="1:6" s="10" customFormat="1" ht="22.5" customHeight="1" hidden="1">
      <c r="A216" s="51"/>
      <c r="B216" s="54"/>
      <c r="C216" s="11"/>
      <c r="D216" s="11"/>
      <c r="E216" s="11"/>
      <c r="F216" s="81" t="e">
        <f t="shared" si="3"/>
        <v>#DIV/0!</v>
      </c>
    </row>
    <row r="217" spans="1:6" s="10" customFormat="1" ht="409.5" customHeight="1" hidden="1">
      <c r="A217" s="30" t="s">
        <v>22</v>
      </c>
      <c r="B217" s="24" t="s">
        <v>43</v>
      </c>
      <c r="C217" s="11">
        <f>SUBTOTAL(9,C218:C220)</f>
        <v>121388.27</v>
      </c>
      <c r="D217" s="11">
        <f>E217-C217</f>
        <v>39617.299999999974</v>
      </c>
      <c r="E217" s="11">
        <f>SUBTOTAL(9,E218:E220)</f>
        <v>161005.56999999998</v>
      </c>
      <c r="F217" s="81">
        <f t="shared" si="3"/>
        <v>1.3263684374116211</v>
      </c>
    </row>
    <row r="218" spans="1:6" ht="30" customHeight="1" hidden="1">
      <c r="A218" s="31"/>
      <c r="B218" s="25"/>
      <c r="C218" s="62"/>
      <c r="D218" s="62"/>
      <c r="E218" s="63"/>
      <c r="F218" s="81" t="e">
        <f t="shared" si="3"/>
        <v>#DIV/0!</v>
      </c>
    </row>
    <row r="219" spans="1:6" ht="15" customHeight="1">
      <c r="A219" s="31" t="s">
        <v>22</v>
      </c>
      <c r="B219" s="25" t="s">
        <v>43</v>
      </c>
      <c r="C219" s="3">
        <v>121388.27</v>
      </c>
      <c r="D219" s="3">
        <f>E219-C219</f>
        <v>39617.299999999974</v>
      </c>
      <c r="E219" s="3">
        <v>161005.56999999998</v>
      </c>
      <c r="F219" s="81">
        <f t="shared" si="3"/>
        <v>1.3263684374116211</v>
      </c>
    </row>
    <row r="220" spans="1:6" ht="15" hidden="1">
      <c r="A220" s="25"/>
      <c r="B220" s="25"/>
      <c r="C220" s="3"/>
      <c r="D220" s="3"/>
      <c r="E220" s="3"/>
      <c r="F220" s="81" t="e">
        <f t="shared" si="3"/>
        <v>#DIV/0!</v>
      </c>
    </row>
    <row r="221" spans="1:6" ht="15" hidden="1">
      <c r="A221" s="64"/>
      <c r="B221" s="64"/>
      <c r="C221" s="3"/>
      <c r="D221" s="3"/>
      <c r="E221" s="63"/>
      <c r="F221" s="81" t="e">
        <f t="shared" si="3"/>
        <v>#DIV/0!</v>
      </c>
    </row>
    <row r="222" spans="1:6" ht="19.5" customHeight="1" hidden="1">
      <c r="A222" s="64"/>
      <c r="B222" s="64"/>
      <c r="C222" s="3"/>
      <c r="D222" s="3"/>
      <c r="E222" s="63"/>
      <c r="F222" s="81" t="e">
        <f t="shared" si="3"/>
        <v>#DIV/0!</v>
      </c>
    </row>
    <row r="223" spans="1:6" ht="19.5" customHeight="1" hidden="1">
      <c r="A223" s="64"/>
      <c r="B223" s="64"/>
      <c r="C223" s="3"/>
      <c r="D223" s="3"/>
      <c r="E223" s="63"/>
      <c r="F223" s="81" t="e">
        <f t="shared" si="3"/>
        <v>#DIV/0!</v>
      </c>
    </row>
    <row r="224" spans="1:6" ht="19.5" customHeight="1" hidden="1">
      <c r="A224" s="64"/>
      <c r="B224" s="64"/>
      <c r="C224" s="3"/>
      <c r="D224" s="3"/>
      <c r="E224" s="63"/>
      <c r="F224" s="81" t="e">
        <f t="shared" si="3"/>
        <v>#DIV/0!</v>
      </c>
    </row>
    <row r="225" spans="1:6" ht="19.5" customHeight="1" hidden="1">
      <c r="A225" s="64"/>
      <c r="B225" s="64"/>
      <c r="C225" s="3"/>
      <c r="D225" s="3"/>
      <c r="E225" s="63"/>
      <c r="F225" s="81" t="e">
        <f t="shared" si="3"/>
        <v>#DIV/0!</v>
      </c>
    </row>
    <row r="226" spans="1:6" s="17" customFormat="1" ht="409.5" customHeight="1" hidden="1">
      <c r="A226" s="52" t="s">
        <v>23</v>
      </c>
      <c r="B226" s="53" t="s">
        <v>76</v>
      </c>
      <c r="C226" s="40">
        <f>SUBTOTAL(9,C227:C244)</f>
        <v>0</v>
      </c>
      <c r="D226" s="40">
        <f>E226-C226</f>
        <v>285</v>
      </c>
      <c r="E226" s="40">
        <f>SUBTOTAL(9,E227:E244)</f>
        <v>285</v>
      </c>
      <c r="F226" s="81" t="e">
        <f t="shared" si="3"/>
        <v>#DIV/0!</v>
      </c>
    </row>
    <row r="227" spans="1:6" s="10" customFormat="1" ht="30" customHeight="1" hidden="1">
      <c r="A227" s="51"/>
      <c r="B227" s="54"/>
      <c r="C227" s="11"/>
      <c r="D227" s="11"/>
      <c r="E227" s="48"/>
      <c r="F227" s="81" t="e">
        <f t="shared" si="3"/>
        <v>#DIV/0!</v>
      </c>
    </row>
    <row r="228" spans="1:6" s="10" customFormat="1" ht="409.5" customHeight="1" hidden="1">
      <c r="A228" s="55" t="s">
        <v>23</v>
      </c>
      <c r="B228" s="56" t="s">
        <v>76</v>
      </c>
      <c r="C228" s="42">
        <f>SUBTOTAL(9,C229:C243)</f>
        <v>0</v>
      </c>
      <c r="D228" s="42">
        <f>E228-C228</f>
        <v>285</v>
      </c>
      <c r="E228" s="42">
        <f>SUBTOTAL(9,E229:E243)</f>
        <v>285</v>
      </c>
      <c r="F228" s="81" t="e">
        <f t="shared" si="3"/>
        <v>#DIV/0!</v>
      </c>
    </row>
    <row r="229" spans="1:6" s="10" customFormat="1" ht="30" customHeight="1" hidden="1">
      <c r="A229" s="51"/>
      <c r="B229" s="54"/>
      <c r="C229" s="11"/>
      <c r="D229" s="11"/>
      <c r="E229" s="48"/>
      <c r="F229" s="81" t="e">
        <f t="shared" si="3"/>
        <v>#DIV/0!</v>
      </c>
    </row>
    <row r="230" spans="1:6" s="10" customFormat="1" ht="409.5" customHeight="1" hidden="1">
      <c r="A230" s="57" t="s">
        <v>23</v>
      </c>
      <c r="B230" s="58" t="s">
        <v>76</v>
      </c>
      <c r="C230" s="22">
        <f>SUBTOTAL(9,C231:C242)</f>
        <v>0</v>
      </c>
      <c r="D230" s="22">
        <f>E230-C230</f>
        <v>285</v>
      </c>
      <c r="E230" s="22">
        <f>SUBTOTAL(9,E231:E242)</f>
        <v>285</v>
      </c>
      <c r="F230" s="81" t="e">
        <f t="shared" si="3"/>
        <v>#DIV/0!</v>
      </c>
    </row>
    <row r="231" spans="1:6" s="10" customFormat="1" ht="30" customHeight="1" hidden="1">
      <c r="A231" s="51"/>
      <c r="B231" s="54"/>
      <c r="C231" s="11"/>
      <c r="D231" s="11"/>
      <c r="E231" s="48"/>
      <c r="F231" s="81" t="e">
        <f t="shared" si="3"/>
        <v>#DIV/0!</v>
      </c>
    </row>
    <row r="232" spans="1:6" s="10" customFormat="1" ht="409.5" customHeight="1" hidden="1">
      <c r="A232" s="59" t="s">
        <v>23</v>
      </c>
      <c r="B232" s="60" t="s">
        <v>76</v>
      </c>
      <c r="C232" s="61">
        <f>SUBTOTAL(9,C233:C241)</f>
        <v>0</v>
      </c>
      <c r="D232" s="61">
        <f>E232-C232</f>
        <v>285</v>
      </c>
      <c r="E232" s="61">
        <f>SUBTOTAL(9,E233:E241)</f>
        <v>285</v>
      </c>
      <c r="F232" s="81" t="e">
        <f t="shared" si="3"/>
        <v>#DIV/0!</v>
      </c>
    </row>
    <row r="233" spans="1:6" s="10" customFormat="1" ht="30" customHeight="1" hidden="1">
      <c r="A233" s="51"/>
      <c r="B233" s="54"/>
      <c r="C233" s="11"/>
      <c r="D233" s="11"/>
      <c r="E233" s="48"/>
      <c r="F233" s="81" t="e">
        <f t="shared" si="3"/>
        <v>#DIV/0!</v>
      </c>
    </row>
    <row r="234" spans="1:6" s="10" customFormat="1" ht="409.5" customHeight="1" hidden="1">
      <c r="A234" s="29" t="s">
        <v>23</v>
      </c>
      <c r="B234" s="23" t="s">
        <v>76</v>
      </c>
      <c r="C234" s="20">
        <f>SUBTOTAL(9,C235:C240)</f>
        <v>0</v>
      </c>
      <c r="D234" s="20">
        <f>E234-C234</f>
        <v>285</v>
      </c>
      <c r="E234" s="20">
        <f>SUBTOTAL(9,E235:E240)</f>
        <v>285</v>
      </c>
      <c r="F234" s="81" t="e">
        <f aca="true" t="shared" si="4" ref="F234:F297">E234/C234</f>
        <v>#DIV/0!</v>
      </c>
    </row>
    <row r="235" spans="1:6" s="10" customFormat="1" ht="22.5" customHeight="1" hidden="1">
      <c r="A235" s="51"/>
      <c r="B235" s="54"/>
      <c r="C235" s="11"/>
      <c r="D235" s="11"/>
      <c r="E235" s="11"/>
      <c r="F235" s="81" t="e">
        <f t="shared" si="4"/>
        <v>#DIV/0!</v>
      </c>
    </row>
    <row r="236" spans="1:6" s="10" customFormat="1" ht="409.5" customHeight="1" hidden="1">
      <c r="A236" s="30" t="s">
        <v>23</v>
      </c>
      <c r="B236" s="24" t="s">
        <v>76</v>
      </c>
      <c r="C236" s="11">
        <f>SUBTOTAL(9,C237:C239)</f>
        <v>0</v>
      </c>
      <c r="D236" s="11">
        <f>E236-C236</f>
        <v>285</v>
      </c>
      <c r="E236" s="11">
        <f>SUBTOTAL(9,E237:E239)</f>
        <v>285</v>
      </c>
      <c r="F236" s="81" t="e">
        <f t="shared" si="4"/>
        <v>#DIV/0!</v>
      </c>
    </row>
    <row r="237" spans="1:6" ht="30" customHeight="1" hidden="1">
      <c r="A237" s="31"/>
      <c r="B237" s="25"/>
      <c r="C237" s="62"/>
      <c r="D237" s="62"/>
      <c r="E237" s="63"/>
      <c r="F237" s="81" t="e">
        <f t="shared" si="4"/>
        <v>#DIV/0!</v>
      </c>
    </row>
    <row r="238" spans="1:6" ht="15" customHeight="1">
      <c r="A238" s="31" t="s">
        <v>23</v>
      </c>
      <c r="B238" s="25" t="s">
        <v>76</v>
      </c>
      <c r="C238" s="3">
        <v>0</v>
      </c>
      <c r="D238" s="3">
        <f>E238-C238</f>
        <v>285</v>
      </c>
      <c r="E238" s="3">
        <v>285</v>
      </c>
      <c r="F238" s="83" t="s">
        <v>88</v>
      </c>
    </row>
    <row r="239" spans="1:6" ht="15" hidden="1">
      <c r="A239" s="25"/>
      <c r="B239" s="25"/>
      <c r="C239" s="3"/>
      <c r="D239" s="3"/>
      <c r="E239" s="3"/>
      <c r="F239" s="81" t="e">
        <f t="shared" si="4"/>
        <v>#DIV/0!</v>
      </c>
    </row>
    <row r="240" spans="1:6" ht="15" hidden="1">
      <c r="A240" s="64"/>
      <c r="B240" s="64"/>
      <c r="C240" s="3"/>
      <c r="D240" s="3"/>
      <c r="E240" s="63"/>
      <c r="F240" s="81" t="e">
        <f t="shared" si="4"/>
        <v>#DIV/0!</v>
      </c>
    </row>
    <row r="241" spans="1:6" ht="19.5" customHeight="1" hidden="1">
      <c r="A241" s="64"/>
      <c r="B241" s="64"/>
      <c r="C241" s="3"/>
      <c r="D241" s="3"/>
      <c r="E241" s="63"/>
      <c r="F241" s="81" t="e">
        <f t="shared" si="4"/>
        <v>#DIV/0!</v>
      </c>
    </row>
    <row r="242" spans="1:6" ht="19.5" customHeight="1" hidden="1">
      <c r="A242" s="64"/>
      <c r="B242" s="64"/>
      <c r="C242" s="3"/>
      <c r="D242" s="3"/>
      <c r="E242" s="63"/>
      <c r="F242" s="81" t="e">
        <f t="shared" si="4"/>
        <v>#DIV/0!</v>
      </c>
    </row>
    <row r="243" spans="1:6" ht="19.5" customHeight="1" hidden="1">
      <c r="A243" s="64"/>
      <c r="B243" s="64"/>
      <c r="C243" s="3"/>
      <c r="D243" s="3"/>
      <c r="E243" s="63"/>
      <c r="F243" s="81" t="e">
        <f t="shared" si="4"/>
        <v>#DIV/0!</v>
      </c>
    </row>
    <row r="244" spans="1:6" ht="19.5" customHeight="1" hidden="1">
      <c r="A244" s="64"/>
      <c r="B244" s="64"/>
      <c r="C244" s="3"/>
      <c r="D244" s="3"/>
      <c r="E244" s="63"/>
      <c r="F244" s="81" t="e">
        <f t="shared" si="4"/>
        <v>#DIV/0!</v>
      </c>
    </row>
    <row r="245" spans="1:6" s="17" customFormat="1" ht="409.5" customHeight="1" hidden="1">
      <c r="A245" s="52" t="s">
        <v>24</v>
      </c>
      <c r="B245" s="53" t="s">
        <v>61</v>
      </c>
      <c r="C245" s="40">
        <f>SUBTOTAL(9,C246:C263)</f>
        <v>5587.620000000001</v>
      </c>
      <c r="D245" s="40">
        <f>E245-C245</f>
        <v>7716.49</v>
      </c>
      <c r="E245" s="40">
        <f>SUBTOTAL(9,E246:E263)</f>
        <v>13304.11</v>
      </c>
      <c r="F245" s="81">
        <f t="shared" si="4"/>
        <v>2.3809976340552863</v>
      </c>
    </row>
    <row r="246" spans="1:6" s="10" customFormat="1" ht="30" customHeight="1" hidden="1">
      <c r="A246" s="51"/>
      <c r="B246" s="54"/>
      <c r="C246" s="11"/>
      <c r="D246" s="11"/>
      <c r="E246" s="48"/>
      <c r="F246" s="81" t="e">
        <f t="shared" si="4"/>
        <v>#DIV/0!</v>
      </c>
    </row>
    <row r="247" spans="1:6" s="10" customFormat="1" ht="409.5" customHeight="1" hidden="1">
      <c r="A247" s="55" t="s">
        <v>24</v>
      </c>
      <c r="B247" s="56" t="s">
        <v>61</v>
      </c>
      <c r="C247" s="42">
        <f>SUBTOTAL(9,C248:C262)</f>
        <v>5587.620000000001</v>
      </c>
      <c r="D247" s="42">
        <f>E247-C247</f>
        <v>7716.49</v>
      </c>
      <c r="E247" s="42">
        <f>SUBTOTAL(9,E248:E262)</f>
        <v>13304.11</v>
      </c>
      <c r="F247" s="81">
        <f t="shared" si="4"/>
        <v>2.3809976340552863</v>
      </c>
    </row>
    <row r="248" spans="1:6" s="10" customFormat="1" ht="30" customHeight="1" hidden="1">
      <c r="A248" s="51"/>
      <c r="B248" s="54"/>
      <c r="C248" s="11"/>
      <c r="D248" s="11"/>
      <c r="E248" s="48"/>
      <c r="F248" s="81" t="e">
        <f t="shared" si="4"/>
        <v>#DIV/0!</v>
      </c>
    </row>
    <row r="249" spans="1:6" s="10" customFormat="1" ht="409.5" customHeight="1" hidden="1">
      <c r="A249" s="57" t="s">
        <v>24</v>
      </c>
      <c r="B249" s="58" t="s">
        <v>61</v>
      </c>
      <c r="C249" s="22">
        <f>SUBTOTAL(9,C250:C261)</f>
        <v>5587.620000000001</v>
      </c>
      <c r="D249" s="22">
        <f>E249-C249</f>
        <v>7716.49</v>
      </c>
      <c r="E249" s="22">
        <f>SUBTOTAL(9,E250:E261)</f>
        <v>13304.11</v>
      </c>
      <c r="F249" s="81">
        <f t="shared" si="4"/>
        <v>2.3809976340552863</v>
      </c>
    </row>
    <row r="250" spans="1:6" s="10" customFormat="1" ht="30" customHeight="1" hidden="1">
      <c r="A250" s="51"/>
      <c r="B250" s="54"/>
      <c r="C250" s="11"/>
      <c r="D250" s="11"/>
      <c r="E250" s="48"/>
      <c r="F250" s="81" t="e">
        <f t="shared" si="4"/>
        <v>#DIV/0!</v>
      </c>
    </row>
    <row r="251" spans="1:6" s="10" customFormat="1" ht="409.5" customHeight="1" hidden="1">
      <c r="A251" s="59" t="s">
        <v>24</v>
      </c>
      <c r="B251" s="60" t="s">
        <v>61</v>
      </c>
      <c r="C251" s="61">
        <f>SUBTOTAL(9,C252:C260)</f>
        <v>5587.620000000001</v>
      </c>
      <c r="D251" s="61">
        <f>E251-C251</f>
        <v>7716.49</v>
      </c>
      <c r="E251" s="61">
        <f>SUBTOTAL(9,E252:E260)</f>
        <v>13304.11</v>
      </c>
      <c r="F251" s="81">
        <f t="shared" si="4"/>
        <v>2.3809976340552863</v>
      </c>
    </row>
    <row r="252" spans="1:6" s="10" customFormat="1" ht="30" customHeight="1" hidden="1">
      <c r="A252" s="51"/>
      <c r="B252" s="54"/>
      <c r="C252" s="11"/>
      <c r="D252" s="11"/>
      <c r="E252" s="48"/>
      <c r="F252" s="81" t="e">
        <f t="shared" si="4"/>
        <v>#DIV/0!</v>
      </c>
    </row>
    <row r="253" spans="1:6" s="10" customFormat="1" ht="409.5" customHeight="1" hidden="1">
      <c r="A253" s="29" t="s">
        <v>24</v>
      </c>
      <c r="B253" s="23" t="s">
        <v>61</v>
      </c>
      <c r="C253" s="20">
        <f>SUBTOTAL(9,C254:C259)</f>
        <v>5587.620000000001</v>
      </c>
      <c r="D253" s="20">
        <f>E253-C253</f>
        <v>7716.49</v>
      </c>
      <c r="E253" s="20">
        <f>SUBTOTAL(9,E254:E259)</f>
        <v>13304.11</v>
      </c>
      <c r="F253" s="81">
        <f t="shared" si="4"/>
        <v>2.3809976340552863</v>
      </c>
    </row>
    <row r="254" spans="1:6" s="10" customFormat="1" ht="22.5" customHeight="1" hidden="1">
      <c r="A254" s="51"/>
      <c r="B254" s="54"/>
      <c r="C254" s="11"/>
      <c r="D254" s="11"/>
      <c r="E254" s="11"/>
      <c r="F254" s="81" t="e">
        <f t="shared" si="4"/>
        <v>#DIV/0!</v>
      </c>
    </row>
    <row r="255" spans="1:6" s="10" customFormat="1" ht="409.5" customHeight="1" hidden="1">
      <c r="A255" s="30" t="s">
        <v>24</v>
      </c>
      <c r="B255" s="24" t="s">
        <v>61</v>
      </c>
      <c r="C255" s="11">
        <f>SUBTOTAL(9,C256:C258)</f>
        <v>5587.620000000001</v>
      </c>
      <c r="D255" s="11">
        <f>E255-C255</f>
        <v>7716.49</v>
      </c>
      <c r="E255" s="11">
        <f>SUBTOTAL(9,E256:E258)</f>
        <v>13304.11</v>
      </c>
      <c r="F255" s="81">
        <f t="shared" si="4"/>
        <v>2.3809976340552863</v>
      </c>
    </row>
    <row r="256" spans="1:6" ht="30" customHeight="1" hidden="1">
      <c r="A256" s="31"/>
      <c r="B256" s="25"/>
      <c r="C256" s="62"/>
      <c r="D256" s="62"/>
      <c r="E256" s="63"/>
      <c r="F256" s="81" t="e">
        <f t="shared" si="4"/>
        <v>#DIV/0!</v>
      </c>
    </row>
    <row r="257" spans="1:6" ht="15" customHeight="1">
      <c r="A257" s="31" t="s">
        <v>24</v>
      </c>
      <c r="B257" s="25" t="s">
        <v>61</v>
      </c>
      <c r="C257" s="3">
        <v>5587.620000000001</v>
      </c>
      <c r="D257" s="3">
        <f>E257-C257</f>
        <v>7716.49</v>
      </c>
      <c r="E257" s="3">
        <v>13304.11</v>
      </c>
      <c r="F257" s="81">
        <f t="shared" si="4"/>
        <v>2.3809976340552863</v>
      </c>
    </row>
    <row r="258" spans="1:6" ht="15" hidden="1">
      <c r="A258" s="25"/>
      <c r="B258" s="25"/>
      <c r="C258" s="3"/>
      <c r="D258" s="3"/>
      <c r="E258" s="3"/>
      <c r="F258" s="80" t="e">
        <f t="shared" si="4"/>
        <v>#DIV/0!</v>
      </c>
    </row>
    <row r="259" spans="1:6" ht="15" hidden="1">
      <c r="A259" s="64"/>
      <c r="B259" s="64"/>
      <c r="C259" s="3"/>
      <c r="D259" s="3"/>
      <c r="E259" s="63"/>
      <c r="F259" s="80" t="e">
        <f t="shared" si="4"/>
        <v>#DIV/0!</v>
      </c>
    </row>
    <row r="260" spans="1:6" ht="19.5" customHeight="1" hidden="1">
      <c r="A260" s="64"/>
      <c r="B260" s="64"/>
      <c r="C260" s="3"/>
      <c r="D260" s="3"/>
      <c r="E260" s="63"/>
      <c r="F260" s="80" t="e">
        <f t="shared" si="4"/>
        <v>#DIV/0!</v>
      </c>
    </row>
    <row r="261" spans="1:6" ht="19.5" customHeight="1" hidden="1">
      <c r="A261" s="64"/>
      <c r="B261" s="64"/>
      <c r="C261" s="3"/>
      <c r="D261" s="3"/>
      <c r="E261" s="63"/>
      <c r="F261" s="80" t="e">
        <f t="shared" si="4"/>
        <v>#DIV/0!</v>
      </c>
    </row>
    <row r="262" spans="1:6" ht="19.5" customHeight="1" hidden="1">
      <c r="A262" s="64"/>
      <c r="B262" s="64"/>
      <c r="C262" s="3"/>
      <c r="D262" s="3"/>
      <c r="E262" s="63"/>
      <c r="F262" s="80" t="e">
        <f t="shared" si="4"/>
        <v>#DIV/0!</v>
      </c>
    </row>
    <row r="263" spans="1:6" ht="19.5" customHeight="1" hidden="1">
      <c r="A263" s="64"/>
      <c r="B263" s="64"/>
      <c r="C263" s="3"/>
      <c r="D263" s="3"/>
      <c r="E263" s="63"/>
      <c r="F263" s="80" t="e">
        <f t="shared" si="4"/>
        <v>#DIV/0!</v>
      </c>
    </row>
    <row r="264" spans="1:6" ht="19.5" customHeight="1" hidden="1">
      <c r="A264" s="64"/>
      <c r="B264" s="64"/>
      <c r="C264" s="3"/>
      <c r="D264" s="3"/>
      <c r="E264" s="63"/>
      <c r="F264" s="80" t="e">
        <f t="shared" si="4"/>
        <v>#DIV/0!</v>
      </c>
    </row>
    <row r="265" spans="1:6" s="17" customFormat="1" ht="18" customHeight="1">
      <c r="A265" s="49" t="s">
        <v>6</v>
      </c>
      <c r="B265" s="50" t="s">
        <v>47</v>
      </c>
      <c r="C265" s="38">
        <f>SUBTOTAL(9,C266:C286)</f>
        <v>2933.1699999999996</v>
      </c>
      <c r="D265" s="38">
        <f>E265-C265</f>
        <v>0</v>
      </c>
      <c r="E265" s="38">
        <f>SUBTOTAL(9,E266:E286)</f>
        <v>2933.1699999999996</v>
      </c>
      <c r="F265" s="82">
        <f t="shared" si="4"/>
        <v>1</v>
      </c>
    </row>
    <row r="266" spans="1:6" s="10" customFormat="1" ht="30" customHeight="1" hidden="1">
      <c r="A266" s="51"/>
      <c r="B266" s="24"/>
      <c r="C266" s="11"/>
      <c r="D266" s="11"/>
      <c r="E266" s="48"/>
      <c r="F266" s="80" t="e">
        <f t="shared" si="4"/>
        <v>#DIV/0!</v>
      </c>
    </row>
    <row r="267" spans="1:6" s="17" customFormat="1" ht="409.5" customHeight="1" hidden="1">
      <c r="A267" s="52" t="s">
        <v>25</v>
      </c>
      <c r="B267" s="53" t="s">
        <v>54</v>
      </c>
      <c r="C267" s="40">
        <f>SUBTOTAL(9,C268:C285)</f>
        <v>2933.1699999999996</v>
      </c>
      <c r="D267" s="40">
        <f>E267-C267</f>
        <v>0</v>
      </c>
      <c r="E267" s="40">
        <f>SUBTOTAL(9,E268:E285)</f>
        <v>2933.1699999999996</v>
      </c>
      <c r="F267" s="80">
        <f t="shared" si="4"/>
        <v>1</v>
      </c>
    </row>
    <row r="268" spans="1:6" s="10" customFormat="1" ht="30" customHeight="1" hidden="1">
      <c r="A268" s="51"/>
      <c r="B268" s="54"/>
      <c r="C268" s="11"/>
      <c r="D268" s="11"/>
      <c r="E268" s="48"/>
      <c r="F268" s="80" t="e">
        <f t="shared" si="4"/>
        <v>#DIV/0!</v>
      </c>
    </row>
    <row r="269" spans="1:6" s="10" customFormat="1" ht="409.5" customHeight="1" hidden="1">
      <c r="A269" s="55" t="s">
        <v>25</v>
      </c>
      <c r="B269" s="56" t="s">
        <v>54</v>
      </c>
      <c r="C269" s="42">
        <f>SUBTOTAL(9,C270:C284)</f>
        <v>2933.1699999999996</v>
      </c>
      <c r="D269" s="42">
        <f>E269-C269</f>
        <v>0</v>
      </c>
      <c r="E269" s="42">
        <f>SUBTOTAL(9,E270:E284)</f>
        <v>2933.1699999999996</v>
      </c>
      <c r="F269" s="80">
        <f t="shared" si="4"/>
        <v>1</v>
      </c>
    </row>
    <row r="270" spans="1:6" s="10" customFormat="1" ht="30" customHeight="1" hidden="1">
      <c r="A270" s="51"/>
      <c r="B270" s="54"/>
      <c r="C270" s="11"/>
      <c r="D270" s="11"/>
      <c r="E270" s="48"/>
      <c r="F270" s="80" t="e">
        <f t="shared" si="4"/>
        <v>#DIV/0!</v>
      </c>
    </row>
    <row r="271" spans="1:6" s="10" customFormat="1" ht="409.5" customHeight="1" hidden="1">
      <c r="A271" s="57" t="s">
        <v>25</v>
      </c>
      <c r="B271" s="58" t="s">
        <v>54</v>
      </c>
      <c r="C271" s="22">
        <f>SUBTOTAL(9,C272:C283)</f>
        <v>2933.1699999999996</v>
      </c>
      <c r="D271" s="22">
        <f>E271-C271</f>
        <v>0</v>
      </c>
      <c r="E271" s="22">
        <f>SUBTOTAL(9,E272:E283)</f>
        <v>2933.1699999999996</v>
      </c>
      <c r="F271" s="80">
        <f t="shared" si="4"/>
        <v>1</v>
      </c>
    </row>
    <row r="272" spans="1:6" s="10" customFormat="1" ht="30" customHeight="1" hidden="1">
      <c r="A272" s="51"/>
      <c r="B272" s="54"/>
      <c r="C272" s="11"/>
      <c r="D272" s="11"/>
      <c r="E272" s="48"/>
      <c r="F272" s="80" t="e">
        <f t="shared" si="4"/>
        <v>#DIV/0!</v>
      </c>
    </row>
    <row r="273" spans="1:6" s="10" customFormat="1" ht="409.5" customHeight="1" hidden="1">
      <c r="A273" s="59" t="s">
        <v>25</v>
      </c>
      <c r="B273" s="60" t="s">
        <v>54</v>
      </c>
      <c r="C273" s="61">
        <f>SUBTOTAL(9,C274:C282)</f>
        <v>2933.1699999999996</v>
      </c>
      <c r="D273" s="61">
        <f>E273-C273</f>
        <v>0</v>
      </c>
      <c r="E273" s="61">
        <f>SUBTOTAL(9,E274:E282)</f>
        <v>2933.1699999999996</v>
      </c>
      <c r="F273" s="80">
        <f t="shared" si="4"/>
        <v>1</v>
      </c>
    </row>
    <row r="274" spans="1:6" s="10" customFormat="1" ht="30" customHeight="1" hidden="1">
      <c r="A274" s="51"/>
      <c r="B274" s="54"/>
      <c r="C274" s="11"/>
      <c r="D274" s="11"/>
      <c r="E274" s="48"/>
      <c r="F274" s="80" t="e">
        <f t="shared" si="4"/>
        <v>#DIV/0!</v>
      </c>
    </row>
    <row r="275" spans="1:6" s="10" customFormat="1" ht="409.5" customHeight="1" hidden="1">
      <c r="A275" s="29" t="s">
        <v>25</v>
      </c>
      <c r="B275" s="23" t="s">
        <v>54</v>
      </c>
      <c r="C275" s="20">
        <f>SUBTOTAL(9,C276:C281)</f>
        <v>2933.1699999999996</v>
      </c>
      <c r="D275" s="20">
        <f>E275-C275</f>
        <v>0</v>
      </c>
      <c r="E275" s="20">
        <f>SUBTOTAL(9,E276:E281)</f>
        <v>2933.1699999999996</v>
      </c>
      <c r="F275" s="80">
        <f t="shared" si="4"/>
        <v>1</v>
      </c>
    </row>
    <row r="276" spans="1:6" s="10" customFormat="1" ht="22.5" customHeight="1" hidden="1">
      <c r="A276" s="51"/>
      <c r="B276" s="54"/>
      <c r="C276" s="11"/>
      <c r="D276" s="11"/>
      <c r="E276" s="11"/>
      <c r="F276" s="80" t="e">
        <f t="shared" si="4"/>
        <v>#DIV/0!</v>
      </c>
    </row>
    <row r="277" spans="1:6" s="10" customFormat="1" ht="409.5" customHeight="1" hidden="1">
      <c r="A277" s="30" t="s">
        <v>25</v>
      </c>
      <c r="B277" s="24" t="s">
        <v>54</v>
      </c>
      <c r="C277" s="11">
        <f>SUBTOTAL(9,C278:C280)</f>
        <v>2933.1699999999996</v>
      </c>
      <c r="D277" s="11">
        <f>E277-C277</f>
        <v>0</v>
      </c>
      <c r="E277" s="11">
        <f>SUBTOTAL(9,E278:E280)</f>
        <v>2933.1699999999996</v>
      </c>
      <c r="F277" s="80">
        <f t="shared" si="4"/>
        <v>1</v>
      </c>
    </row>
    <row r="278" spans="1:6" ht="30" customHeight="1" hidden="1">
      <c r="A278" s="31"/>
      <c r="B278" s="25"/>
      <c r="C278" s="62"/>
      <c r="D278" s="62"/>
      <c r="E278" s="63"/>
      <c r="F278" s="80" t="e">
        <f t="shared" si="4"/>
        <v>#DIV/0!</v>
      </c>
    </row>
    <row r="279" spans="1:6" ht="15" customHeight="1">
      <c r="A279" s="31" t="s">
        <v>25</v>
      </c>
      <c r="B279" s="25" t="s">
        <v>54</v>
      </c>
      <c r="C279" s="3">
        <v>2933.1699999999996</v>
      </c>
      <c r="D279" s="3">
        <f>E279-C279</f>
        <v>0</v>
      </c>
      <c r="E279" s="3">
        <v>2933.1699999999996</v>
      </c>
      <c r="F279" s="81">
        <f t="shared" si="4"/>
        <v>1</v>
      </c>
    </row>
    <row r="280" spans="1:6" ht="15" hidden="1">
      <c r="A280" s="25"/>
      <c r="B280" s="25"/>
      <c r="C280" s="3"/>
      <c r="D280" s="3"/>
      <c r="E280" s="3"/>
      <c r="F280" s="80" t="e">
        <f t="shared" si="4"/>
        <v>#DIV/0!</v>
      </c>
    </row>
    <row r="281" spans="1:6" ht="15" hidden="1">
      <c r="A281" s="64"/>
      <c r="B281" s="64"/>
      <c r="C281" s="3"/>
      <c r="D281" s="3"/>
      <c r="E281" s="63"/>
      <c r="F281" s="80" t="e">
        <f t="shared" si="4"/>
        <v>#DIV/0!</v>
      </c>
    </row>
    <row r="282" spans="1:6" ht="19.5" customHeight="1" hidden="1">
      <c r="A282" s="64"/>
      <c r="B282" s="64"/>
      <c r="C282" s="3"/>
      <c r="D282" s="3"/>
      <c r="E282" s="63"/>
      <c r="F282" s="80" t="e">
        <f t="shared" si="4"/>
        <v>#DIV/0!</v>
      </c>
    </row>
    <row r="283" spans="1:6" ht="19.5" customHeight="1" hidden="1">
      <c r="A283" s="64"/>
      <c r="B283" s="64"/>
      <c r="C283" s="3"/>
      <c r="D283" s="3"/>
      <c r="E283" s="63"/>
      <c r="F283" s="80" t="e">
        <f t="shared" si="4"/>
        <v>#DIV/0!</v>
      </c>
    </row>
    <row r="284" spans="1:6" ht="19.5" customHeight="1" hidden="1">
      <c r="A284" s="64"/>
      <c r="B284" s="64"/>
      <c r="C284" s="3"/>
      <c r="D284" s="3"/>
      <c r="E284" s="63"/>
      <c r="F284" s="80" t="e">
        <f t="shared" si="4"/>
        <v>#DIV/0!</v>
      </c>
    </row>
    <row r="285" spans="1:6" ht="19.5" customHeight="1" hidden="1">
      <c r="A285" s="64"/>
      <c r="B285" s="64"/>
      <c r="C285" s="3"/>
      <c r="D285" s="3"/>
      <c r="E285" s="63"/>
      <c r="F285" s="80" t="e">
        <f t="shared" si="4"/>
        <v>#DIV/0!</v>
      </c>
    </row>
    <row r="286" spans="1:6" ht="19.5" customHeight="1" hidden="1">
      <c r="A286" s="64"/>
      <c r="B286" s="64"/>
      <c r="C286" s="3"/>
      <c r="D286" s="3"/>
      <c r="E286" s="63"/>
      <c r="F286" s="80" t="e">
        <f t="shared" si="4"/>
        <v>#DIV/0!</v>
      </c>
    </row>
    <row r="287" spans="1:6" s="17" customFormat="1" ht="18" customHeight="1">
      <c r="A287" s="49" t="s">
        <v>7</v>
      </c>
      <c r="B287" s="50" t="s">
        <v>77</v>
      </c>
      <c r="C287" s="38">
        <f>SUBTOTAL(9,C288:C308)</f>
        <v>0</v>
      </c>
      <c r="D287" s="38">
        <f>E287-C287</f>
        <v>9500</v>
      </c>
      <c r="E287" s="38">
        <f>SUBTOTAL(9,E288:E308)</f>
        <v>9500</v>
      </c>
      <c r="F287" s="83" t="s">
        <v>88</v>
      </c>
    </row>
    <row r="288" spans="1:6" s="10" customFormat="1" ht="30" customHeight="1" hidden="1">
      <c r="A288" s="51"/>
      <c r="B288" s="24"/>
      <c r="C288" s="11"/>
      <c r="D288" s="11"/>
      <c r="E288" s="48"/>
      <c r="F288" s="83" t="e">
        <f t="shared" si="4"/>
        <v>#DIV/0!</v>
      </c>
    </row>
    <row r="289" spans="1:6" s="17" customFormat="1" ht="409.5" customHeight="1" hidden="1">
      <c r="A289" s="52" t="s">
        <v>26</v>
      </c>
      <c r="B289" s="53" t="s">
        <v>81</v>
      </c>
      <c r="C289" s="40">
        <f>SUBTOTAL(9,C290:C307)</f>
        <v>0</v>
      </c>
      <c r="D289" s="40">
        <f>E289-C289</f>
        <v>9500</v>
      </c>
      <c r="E289" s="40">
        <f>SUBTOTAL(9,E290:E307)</f>
        <v>9500</v>
      </c>
      <c r="F289" s="83" t="e">
        <f t="shared" si="4"/>
        <v>#DIV/0!</v>
      </c>
    </row>
    <row r="290" spans="1:6" s="10" customFormat="1" ht="30" customHeight="1" hidden="1">
      <c r="A290" s="51"/>
      <c r="B290" s="54"/>
      <c r="C290" s="11"/>
      <c r="D290" s="11"/>
      <c r="E290" s="48"/>
      <c r="F290" s="83" t="e">
        <f t="shared" si="4"/>
        <v>#DIV/0!</v>
      </c>
    </row>
    <row r="291" spans="1:6" s="10" customFormat="1" ht="409.5" customHeight="1" hidden="1">
      <c r="A291" s="55" t="s">
        <v>26</v>
      </c>
      <c r="B291" s="56" t="s">
        <v>81</v>
      </c>
      <c r="C291" s="42">
        <f>SUBTOTAL(9,C292:C306)</f>
        <v>0</v>
      </c>
      <c r="D291" s="42">
        <f>E291-C291</f>
        <v>9500</v>
      </c>
      <c r="E291" s="42">
        <f>SUBTOTAL(9,E292:E306)</f>
        <v>9500</v>
      </c>
      <c r="F291" s="83" t="e">
        <f t="shared" si="4"/>
        <v>#DIV/0!</v>
      </c>
    </row>
    <row r="292" spans="1:6" s="10" customFormat="1" ht="30" customHeight="1" hidden="1">
      <c r="A292" s="51"/>
      <c r="B292" s="54"/>
      <c r="C292" s="11"/>
      <c r="D292" s="11"/>
      <c r="E292" s="48"/>
      <c r="F292" s="83" t="e">
        <f t="shared" si="4"/>
        <v>#DIV/0!</v>
      </c>
    </row>
    <row r="293" spans="1:6" s="10" customFormat="1" ht="409.5" customHeight="1" hidden="1">
      <c r="A293" s="57" t="s">
        <v>26</v>
      </c>
      <c r="B293" s="58" t="s">
        <v>81</v>
      </c>
      <c r="C293" s="22">
        <f>SUBTOTAL(9,C294:C305)</f>
        <v>0</v>
      </c>
      <c r="D293" s="22">
        <f>E293-C293</f>
        <v>9500</v>
      </c>
      <c r="E293" s="22">
        <f>SUBTOTAL(9,E294:E305)</f>
        <v>9500</v>
      </c>
      <c r="F293" s="83" t="e">
        <f t="shared" si="4"/>
        <v>#DIV/0!</v>
      </c>
    </row>
    <row r="294" spans="1:6" s="10" customFormat="1" ht="30" customHeight="1" hidden="1">
      <c r="A294" s="51"/>
      <c r="B294" s="54"/>
      <c r="C294" s="11"/>
      <c r="D294" s="11"/>
      <c r="E294" s="48"/>
      <c r="F294" s="83" t="e">
        <f t="shared" si="4"/>
        <v>#DIV/0!</v>
      </c>
    </row>
    <row r="295" spans="1:6" s="10" customFormat="1" ht="409.5" customHeight="1" hidden="1">
      <c r="A295" s="59" t="s">
        <v>26</v>
      </c>
      <c r="B295" s="60" t="s">
        <v>81</v>
      </c>
      <c r="C295" s="61">
        <f>SUBTOTAL(9,C296:C304)</f>
        <v>0</v>
      </c>
      <c r="D295" s="61">
        <f>E295-C295</f>
        <v>9500</v>
      </c>
      <c r="E295" s="61">
        <f>SUBTOTAL(9,E296:E304)</f>
        <v>9500</v>
      </c>
      <c r="F295" s="83" t="e">
        <f t="shared" si="4"/>
        <v>#DIV/0!</v>
      </c>
    </row>
    <row r="296" spans="1:6" s="10" customFormat="1" ht="30" customHeight="1" hidden="1">
      <c r="A296" s="51"/>
      <c r="B296" s="54"/>
      <c r="C296" s="11"/>
      <c r="D296" s="11"/>
      <c r="E296" s="48"/>
      <c r="F296" s="83" t="e">
        <f t="shared" si="4"/>
        <v>#DIV/0!</v>
      </c>
    </row>
    <row r="297" spans="1:6" s="10" customFormat="1" ht="409.5" customHeight="1" hidden="1">
      <c r="A297" s="29" t="s">
        <v>26</v>
      </c>
      <c r="B297" s="23" t="s">
        <v>81</v>
      </c>
      <c r="C297" s="20">
        <f>SUBTOTAL(9,C298:C303)</f>
        <v>0</v>
      </c>
      <c r="D297" s="20">
        <f>E297-C297</f>
        <v>9500</v>
      </c>
      <c r="E297" s="20">
        <f>SUBTOTAL(9,E298:E303)</f>
        <v>9500</v>
      </c>
      <c r="F297" s="83" t="e">
        <f t="shared" si="4"/>
        <v>#DIV/0!</v>
      </c>
    </row>
    <row r="298" spans="1:6" s="10" customFormat="1" ht="22.5" customHeight="1" hidden="1">
      <c r="A298" s="51"/>
      <c r="B298" s="54"/>
      <c r="C298" s="11"/>
      <c r="D298" s="11"/>
      <c r="E298" s="11"/>
      <c r="F298" s="83" t="e">
        <f aca="true" t="shared" si="5" ref="F298:F361">E298/C298</f>
        <v>#DIV/0!</v>
      </c>
    </row>
    <row r="299" spans="1:6" s="10" customFormat="1" ht="409.5" customHeight="1" hidden="1">
      <c r="A299" s="30" t="s">
        <v>26</v>
      </c>
      <c r="B299" s="24" t="s">
        <v>81</v>
      </c>
      <c r="C299" s="11">
        <f>SUBTOTAL(9,C300:C302)</f>
        <v>0</v>
      </c>
      <c r="D299" s="11">
        <f>E299-C299</f>
        <v>9500</v>
      </c>
      <c r="E299" s="11">
        <f>SUBTOTAL(9,E300:E302)</f>
        <v>9500</v>
      </c>
      <c r="F299" s="83" t="e">
        <f t="shared" si="5"/>
        <v>#DIV/0!</v>
      </c>
    </row>
    <row r="300" spans="1:6" ht="30" customHeight="1" hidden="1">
      <c r="A300" s="31"/>
      <c r="B300" s="25"/>
      <c r="C300" s="62"/>
      <c r="D300" s="62"/>
      <c r="E300" s="63"/>
      <c r="F300" s="83" t="e">
        <f t="shared" si="5"/>
        <v>#DIV/0!</v>
      </c>
    </row>
    <row r="301" spans="1:6" ht="15" customHeight="1">
      <c r="A301" s="31" t="s">
        <v>26</v>
      </c>
      <c r="B301" s="25" t="s">
        <v>81</v>
      </c>
      <c r="C301" s="3">
        <v>0</v>
      </c>
      <c r="D301" s="3">
        <f>E301-C301</f>
        <v>9500</v>
      </c>
      <c r="E301" s="3">
        <v>9500</v>
      </c>
      <c r="F301" s="83" t="s">
        <v>88</v>
      </c>
    </row>
    <row r="302" spans="1:6" ht="15" hidden="1">
      <c r="A302" s="25"/>
      <c r="B302" s="25"/>
      <c r="C302" s="3"/>
      <c r="D302" s="3"/>
      <c r="E302" s="3"/>
      <c r="F302" s="80" t="e">
        <f t="shared" si="5"/>
        <v>#DIV/0!</v>
      </c>
    </row>
    <row r="303" spans="1:6" ht="15" hidden="1">
      <c r="A303" s="64"/>
      <c r="B303" s="64"/>
      <c r="C303" s="3"/>
      <c r="D303" s="3"/>
      <c r="E303" s="63"/>
      <c r="F303" s="80" t="e">
        <f t="shared" si="5"/>
        <v>#DIV/0!</v>
      </c>
    </row>
    <row r="304" spans="1:6" ht="19.5" customHeight="1" hidden="1">
      <c r="A304" s="64"/>
      <c r="B304" s="64"/>
      <c r="C304" s="3"/>
      <c r="D304" s="3"/>
      <c r="E304" s="63"/>
      <c r="F304" s="80" t="e">
        <f t="shared" si="5"/>
        <v>#DIV/0!</v>
      </c>
    </row>
    <row r="305" spans="1:6" ht="19.5" customHeight="1" hidden="1">
      <c r="A305" s="64"/>
      <c r="B305" s="64"/>
      <c r="C305" s="3"/>
      <c r="D305" s="3"/>
      <c r="E305" s="63"/>
      <c r="F305" s="80" t="e">
        <f t="shared" si="5"/>
        <v>#DIV/0!</v>
      </c>
    </row>
    <row r="306" spans="1:6" ht="19.5" customHeight="1" hidden="1">
      <c r="A306" s="64"/>
      <c r="B306" s="64"/>
      <c r="C306" s="3"/>
      <c r="D306" s="3"/>
      <c r="E306" s="63"/>
      <c r="F306" s="80" t="e">
        <f t="shared" si="5"/>
        <v>#DIV/0!</v>
      </c>
    </row>
    <row r="307" spans="1:6" ht="19.5" customHeight="1" hidden="1">
      <c r="A307" s="64"/>
      <c r="B307" s="64"/>
      <c r="C307" s="3"/>
      <c r="D307" s="3"/>
      <c r="E307" s="63"/>
      <c r="F307" s="80" t="e">
        <f t="shared" si="5"/>
        <v>#DIV/0!</v>
      </c>
    </row>
    <row r="308" spans="1:6" ht="19.5" customHeight="1" hidden="1">
      <c r="A308" s="64"/>
      <c r="B308" s="64"/>
      <c r="C308" s="3"/>
      <c r="D308" s="3"/>
      <c r="E308" s="63"/>
      <c r="F308" s="80" t="e">
        <f t="shared" si="5"/>
        <v>#DIV/0!</v>
      </c>
    </row>
    <row r="309" spans="1:6" ht="15" hidden="1">
      <c r="A309" s="64"/>
      <c r="B309" s="64"/>
      <c r="C309" s="3"/>
      <c r="D309" s="3"/>
      <c r="E309" s="63"/>
      <c r="F309" s="80" t="e">
        <f t="shared" si="5"/>
        <v>#DIV/0!</v>
      </c>
    </row>
    <row r="310" spans="1:6" s="17" customFormat="1" ht="18" customHeight="1">
      <c r="A310" s="44" t="s">
        <v>1</v>
      </c>
      <c r="B310" s="45" t="s">
        <v>63</v>
      </c>
      <c r="C310" s="46">
        <f>SUBTOTAL(9,C311:C435)</f>
        <v>730963.5</v>
      </c>
      <c r="D310" s="46">
        <f>E310-C310</f>
        <v>-264039.55000000005</v>
      </c>
      <c r="E310" s="46">
        <f>SUBTOTAL(9,E311:E435)</f>
        <v>466923.94999999995</v>
      </c>
      <c r="F310" s="79">
        <f t="shared" si="5"/>
        <v>0.6387787488704976</v>
      </c>
    </row>
    <row r="311" spans="1:6" s="10" customFormat="1" ht="30" customHeight="1" hidden="1">
      <c r="A311" s="30"/>
      <c r="B311" s="24"/>
      <c r="C311" s="47"/>
      <c r="D311" s="47"/>
      <c r="E311" s="48"/>
      <c r="F311" s="80" t="e">
        <f t="shared" si="5"/>
        <v>#DIV/0!</v>
      </c>
    </row>
    <row r="312" spans="1:6" s="17" customFormat="1" ht="18" customHeight="1">
      <c r="A312" s="49" t="s">
        <v>8</v>
      </c>
      <c r="B312" s="50" t="s">
        <v>69</v>
      </c>
      <c r="C312" s="38">
        <f>SUBTOTAL(9,C313:C333)</f>
        <v>0</v>
      </c>
      <c r="D312" s="38">
        <f>E312-C312</f>
        <v>550</v>
      </c>
      <c r="E312" s="38">
        <f>SUBTOTAL(9,E313:E333)</f>
        <v>550</v>
      </c>
      <c r="F312" s="83" t="s">
        <v>88</v>
      </c>
    </row>
    <row r="313" spans="1:6" s="10" customFormat="1" ht="30" customHeight="1" hidden="1">
      <c r="A313" s="51"/>
      <c r="B313" s="24"/>
      <c r="C313" s="11"/>
      <c r="D313" s="11"/>
      <c r="E313" s="48"/>
      <c r="F313" s="83" t="e">
        <f t="shared" si="5"/>
        <v>#DIV/0!</v>
      </c>
    </row>
    <row r="314" spans="1:6" s="17" customFormat="1" ht="409.5" customHeight="1" hidden="1">
      <c r="A314" s="52" t="s">
        <v>27</v>
      </c>
      <c r="B314" s="53" t="s">
        <v>52</v>
      </c>
      <c r="C314" s="40">
        <f>SUBTOTAL(9,C315:C332)</f>
        <v>0</v>
      </c>
      <c r="D314" s="40">
        <f>E314-C314</f>
        <v>550</v>
      </c>
      <c r="E314" s="40">
        <f>SUBTOTAL(9,E315:E332)</f>
        <v>550</v>
      </c>
      <c r="F314" s="83" t="e">
        <f t="shared" si="5"/>
        <v>#DIV/0!</v>
      </c>
    </row>
    <row r="315" spans="1:6" s="10" customFormat="1" ht="30" customHeight="1" hidden="1">
      <c r="A315" s="51"/>
      <c r="B315" s="54"/>
      <c r="C315" s="11"/>
      <c r="D315" s="11"/>
      <c r="E315" s="48"/>
      <c r="F315" s="83" t="e">
        <f t="shared" si="5"/>
        <v>#DIV/0!</v>
      </c>
    </row>
    <row r="316" spans="1:6" s="10" customFormat="1" ht="409.5" customHeight="1" hidden="1">
      <c r="A316" s="55" t="s">
        <v>27</v>
      </c>
      <c r="B316" s="56" t="s">
        <v>52</v>
      </c>
      <c r="C316" s="42">
        <f>SUBTOTAL(9,C317:C331)</f>
        <v>0</v>
      </c>
      <c r="D316" s="42">
        <f>E316-C316</f>
        <v>550</v>
      </c>
      <c r="E316" s="42">
        <f>SUBTOTAL(9,E317:E331)</f>
        <v>550</v>
      </c>
      <c r="F316" s="83" t="e">
        <f t="shared" si="5"/>
        <v>#DIV/0!</v>
      </c>
    </row>
    <row r="317" spans="1:6" s="10" customFormat="1" ht="30" customHeight="1" hidden="1">
      <c r="A317" s="51"/>
      <c r="B317" s="54"/>
      <c r="C317" s="11"/>
      <c r="D317" s="11"/>
      <c r="E317" s="48"/>
      <c r="F317" s="83" t="e">
        <f t="shared" si="5"/>
        <v>#DIV/0!</v>
      </c>
    </row>
    <row r="318" spans="1:6" s="10" customFormat="1" ht="409.5" customHeight="1" hidden="1">
      <c r="A318" s="57" t="s">
        <v>27</v>
      </c>
      <c r="B318" s="58" t="s">
        <v>52</v>
      </c>
      <c r="C318" s="22">
        <f>SUBTOTAL(9,C319:C330)</f>
        <v>0</v>
      </c>
      <c r="D318" s="22">
        <f>E318-C318</f>
        <v>550</v>
      </c>
      <c r="E318" s="22">
        <f>SUBTOTAL(9,E319:E330)</f>
        <v>550</v>
      </c>
      <c r="F318" s="83" t="e">
        <f t="shared" si="5"/>
        <v>#DIV/0!</v>
      </c>
    </row>
    <row r="319" spans="1:6" s="10" customFormat="1" ht="30" customHeight="1" hidden="1">
      <c r="A319" s="51"/>
      <c r="B319" s="54"/>
      <c r="C319" s="11"/>
      <c r="D319" s="11"/>
      <c r="E319" s="48"/>
      <c r="F319" s="83" t="e">
        <f t="shared" si="5"/>
        <v>#DIV/0!</v>
      </c>
    </row>
    <row r="320" spans="1:6" s="10" customFormat="1" ht="409.5" customHeight="1" hidden="1">
      <c r="A320" s="59" t="s">
        <v>27</v>
      </c>
      <c r="B320" s="60" t="s">
        <v>52</v>
      </c>
      <c r="C320" s="61">
        <f>SUBTOTAL(9,C321:C329)</f>
        <v>0</v>
      </c>
      <c r="D320" s="61">
        <f>E320-C320</f>
        <v>550</v>
      </c>
      <c r="E320" s="61">
        <f>SUBTOTAL(9,E321:E329)</f>
        <v>550</v>
      </c>
      <c r="F320" s="83" t="e">
        <f t="shared" si="5"/>
        <v>#DIV/0!</v>
      </c>
    </row>
    <row r="321" spans="1:6" s="10" customFormat="1" ht="30" customHeight="1" hidden="1">
      <c r="A321" s="51"/>
      <c r="B321" s="54"/>
      <c r="C321" s="11"/>
      <c r="D321" s="11"/>
      <c r="E321" s="48"/>
      <c r="F321" s="83" t="e">
        <f t="shared" si="5"/>
        <v>#DIV/0!</v>
      </c>
    </row>
    <row r="322" spans="1:6" s="10" customFormat="1" ht="409.5" customHeight="1" hidden="1">
      <c r="A322" s="29" t="s">
        <v>27</v>
      </c>
      <c r="B322" s="23" t="s">
        <v>52</v>
      </c>
      <c r="C322" s="20">
        <f>SUBTOTAL(9,C323:C328)</f>
        <v>0</v>
      </c>
      <c r="D322" s="20">
        <f>E322-C322</f>
        <v>550</v>
      </c>
      <c r="E322" s="20">
        <f>SUBTOTAL(9,E323:E328)</f>
        <v>550</v>
      </c>
      <c r="F322" s="83" t="e">
        <f t="shared" si="5"/>
        <v>#DIV/0!</v>
      </c>
    </row>
    <row r="323" spans="1:6" s="10" customFormat="1" ht="22.5" customHeight="1" hidden="1">
      <c r="A323" s="51"/>
      <c r="B323" s="54"/>
      <c r="C323" s="11"/>
      <c r="D323" s="11"/>
      <c r="E323" s="11"/>
      <c r="F323" s="83" t="e">
        <f t="shared" si="5"/>
        <v>#DIV/0!</v>
      </c>
    </row>
    <row r="324" spans="1:6" s="10" customFormat="1" ht="409.5" customHeight="1" hidden="1">
      <c r="A324" s="30" t="s">
        <v>27</v>
      </c>
      <c r="B324" s="24" t="s">
        <v>52</v>
      </c>
      <c r="C324" s="11">
        <f>SUBTOTAL(9,C325:C327)</f>
        <v>0</v>
      </c>
      <c r="D324" s="11">
        <f>E324-C324</f>
        <v>550</v>
      </c>
      <c r="E324" s="11">
        <f>SUBTOTAL(9,E325:E327)</f>
        <v>550</v>
      </c>
      <c r="F324" s="83" t="e">
        <f t="shared" si="5"/>
        <v>#DIV/0!</v>
      </c>
    </row>
    <row r="325" spans="1:6" ht="30" customHeight="1" hidden="1">
      <c r="A325" s="31"/>
      <c r="B325" s="25"/>
      <c r="C325" s="62"/>
      <c r="D325" s="62"/>
      <c r="E325" s="63"/>
      <c r="F325" s="83" t="e">
        <f t="shared" si="5"/>
        <v>#DIV/0!</v>
      </c>
    </row>
    <row r="326" spans="1:6" ht="15" customHeight="1">
      <c r="A326" s="31" t="s">
        <v>27</v>
      </c>
      <c r="B326" s="25" t="s">
        <v>52</v>
      </c>
      <c r="C326" s="3">
        <v>0</v>
      </c>
      <c r="D326" s="3">
        <f>E326-C326</f>
        <v>550</v>
      </c>
      <c r="E326" s="3">
        <v>550</v>
      </c>
      <c r="F326" s="83" t="s">
        <v>88</v>
      </c>
    </row>
    <row r="327" spans="1:6" ht="15" hidden="1">
      <c r="A327" s="25"/>
      <c r="B327" s="25"/>
      <c r="C327" s="3"/>
      <c r="D327" s="3"/>
      <c r="E327" s="3"/>
      <c r="F327" s="80" t="e">
        <f t="shared" si="5"/>
        <v>#DIV/0!</v>
      </c>
    </row>
    <row r="328" spans="1:6" ht="15" hidden="1">
      <c r="A328" s="64"/>
      <c r="B328" s="64"/>
      <c r="C328" s="3"/>
      <c r="D328" s="3"/>
      <c r="E328" s="63"/>
      <c r="F328" s="80" t="e">
        <f t="shared" si="5"/>
        <v>#DIV/0!</v>
      </c>
    </row>
    <row r="329" spans="1:6" ht="19.5" customHeight="1" hidden="1">
      <c r="A329" s="64"/>
      <c r="B329" s="64"/>
      <c r="C329" s="3"/>
      <c r="D329" s="3"/>
      <c r="E329" s="63"/>
      <c r="F329" s="80" t="e">
        <f t="shared" si="5"/>
        <v>#DIV/0!</v>
      </c>
    </row>
    <row r="330" spans="1:6" ht="19.5" customHeight="1" hidden="1">
      <c r="A330" s="64"/>
      <c r="B330" s="64"/>
      <c r="C330" s="3"/>
      <c r="D330" s="3"/>
      <c r="E330" s="63"/>
      <c r="F330" s="80" t="e">
        <f t="shared" si="5"/>
        <v>#DIV/0!</v>
      </c>
    </row>
    <row r="331" spans="1:6" ht="19.5" customHeight="1" hidden="1">
      <c r="A331" s="64"/>
      <c r="B331" s="64"/>
      <c r="C331" s="3"/>
      <c r="D331" s="3"/>
      <c r="E331" s="63"/>
      <c r="F331" s="80" t="e">
        <f t="shared" si="5"/>
        <v>#DIV/0!</v>
      </c>
    </row>
    <row r="332" spans="1:6" ht="19.5" customHeight="1" hidden="1">
      <c r="A332" s="64"/>
      <c r="B332" s="64"/>
      <c r="C332" s="3"/>
      <c r="D332" s="3"/>
      <c r="E332" s="63"/>
      <c r="F332" s="80" t="e">
        <f t="shared" si="5"/>
        <v>#DIV/0!</v>
      </c>
    </row>
    <row r="333" spans="1:6" ht="19.5" customHeight="1" hidden="1">
      <c r="A333" s="64"/>
      <c r="B333" s="64"/>
      <c r="C333" s="3"/>
      <c r="D333" s="3"/>
      <c r="E333" s="63"/>
      <c r="F333" s="80" t="e">
        <f t="shared" si="5"/>
        <v>#DIV/0!</v>
      </c>
    </row>
    <row r="334" spans="1:6" s="17" customFormat="1" ht="18" customHeight="1">
      <c r="A334" s="49" t="s">
        <v>9</v>
      </c>
      <c r="B334" s="50" t="s">
        <v>66</v>
      </c>
      <c r="C334" s="38">
        <f>SUBTOTAL(9,C335:C412)</f>
        <v>730963.5</v>
      </c>
      <c r="D334" s="38">
        <f>E334-C334</f>
        <v>-287189.55000000005</v>
      </c>
      <c r="E334" s="38">
        <f>SUBTOTAL(9,E335:E412)</f>
        <v>443773.94999999995</v>
      </c>
      <c r="F334" s="84">
        <f t="shared" si="5"/>
        <v>0.6071082208619171</v>
      </c>
    </row>
    <row r="335" spans="1:6" s="10" customFormat="1" ht="30" customHeight="1" hidden="1">
      <c r="A335" s="51"/>
      <c r="B335" s="24"/>
      <c r="C335" s="11"/>
      <c r="D335" s="11"/>
      <c r="E335" s="48"/>
      <c r="F335" s="80" t="e">
        <f t="shared" si="5"/>
        <v>#DIV/0!</v>
      </c>
    </row>
    <row r="336" spans="1:6" s="17" customFormat="1" ht="409.5" customHeight="1" hidden="1">
      <c r="A336" s="52" t="s">
        <v>28</v>
      </c>
      <c r="B336" s="53" t="s">
        <v>62</v>
      </c>
      <c r="C336" s="40">
        <f>SUBTOTAL(9,C337:C354)</f>
        <v>614882.58</v>
      </c>
      <c r="D336" s="40">
        <f>E336-C336</f>
        <v>-249492.86</v>
      </c>
      <c r="E336" s="40">
        <f>SUBTOTAL(9,E337:E354)</f>
        <v>365389.72</v>
      </c>
      <c r="F336" s="80">
        <f t="shared" si="5"/>
        <v>0.594243082963905</v>
      </c>
    </row>
    <row r="337" spans="1:6" s="10" customFormat="1" ht="30" customHeight="1" hidden="1">
      <c r="A337" s="51"/>
      <c r="B337" s="54"/>
      <c r="C337" s="11"/>
      <c r="D337" s="11"/>
      <c r="E337" s="48"/>
      <c r="F337" s="80" t="e">
        <f t="shared" si="5"/>
        <v>#DIV/0!</v>
      </c>
    </row>
    <row r="338" spans="1:6" s="10" customFormat="1" ht="409.5" customHeight="1" hidden="1">
      <c r="A338" s="55" t="s">
        <v>28</v>
      </c>
      <c r="B338" s="56" t="s">
        <v>62</v>
      </c>
      <c r="C338" s="42">
        <f>SUBTOTAL(9,C339:C353)</f>
        <v>614882.58</v>
      </c>
      <c r="D338" s="42">
        <f>E338-C338</f>
        <v>-249492.86</v>
      </c>
      <c r="E338" s="42">
        <f>SUBTOTAL(9,E339:E353)</f>
        <v>365389.72</v>
      </c>
      <c r="F338" s="80">
        <f t="shared" si="5"/>
        <v>0.594243082963905</v>
      </c>
    </row>
    <row r="339" spans="1:6" s="10" customFormat="1" ht="30" customHeight="1" hidden="1">
      <c r="A339" s="51"/>
      <c r="B339" s="54"/>
      <c r="C339" s="11"/>
      <c r="D339" s="11"/>
      <c r="E339" s="48"/>
      <c r="F339" s="80" t="e">
        <f t="shared" si="5"/>
        <v>#DIV/0!</v>
      </c>
    </row>
    <row r="340" spans="1:6" s="10" customFormat="1" ht="409.5" customHeight="1" hidden="1">
      <c r="A340" s="57" t="s">
        <v>28</v>
      </c>
      <c r="B340" s="58" t="s">
        <v>62</v>
      </c>
      <c r="C340" s="22">
        <f>SUBTOTAL(9,C341:C352)</f>
        <v>614882.58</v>
      </c>
      <c r="D340" s="22">
        <f>E340-C340</f>
        <v>-249492.86</v>
      </c>
      <c r="E340" s="22">
        <f>SUBTOTAL(9,E341:E352)</f>
        <v>365389.72</v>
      </c>
      <c r="F340" s="80">
        <f t="shared" si="5"/>
        <v>0.594243082963905</v>
      </c>
    </row>
    <row r="341" spans="1:6" s="10" customFormat="1" ht="30" customHeight="1" hidden="1">
      <c r="A341" s="51"/>
      <c r="B341" s="54"/>
      <c r="C341" s="11"/>
      <c r="D341" s="11"/>
      <c r="E341" s="48"/>
      <c r="F341" s="80" t="e">
        <f t="shared" si="5"/>
        <v>#DIV/0!</v>
      </c>
    </row>
    <row r="342" spans="1:6" s="10" customFormat="1" ht="409.5" customHeight="1" hidden="1">
      <c r="A342" s="59" t="s">
        <v>28</v>
      </c>
      <c r="B342" s="60" t="s">
        <v>62</v>
      </c>
      <c r="C342" s="61">
        <f>SUBTOTAL(9,C343:C351)</f>
        <v>614882.58</v>
      </c>
      <c r="D342" s="61">
        <f>E342-C342</f>
        <v>-249492.86</v>
      </c>
      <c r="E342" s="61">
        <f>SUBTOTAL(9,E343:E351)</f>
        <v>365389.72</v>
      </c>
      <c r="F342" s="80">
        <f t="shared" si="5"/>
        <v>0.594243082963905</v>
      </c>
    </row>
    <row r="343" spans="1:6" s="10" customFormat="1" ht="30" customHeight="1" hidden="1">
      <c r="A343" s="51"/>
      <c r="B343" s="54"/>
      <c r="C343" s="11"/>
      <c r="D343" s="11"/>
      <c r="E343" s="48"/>
      <c r="F343" s="80" t="e">
        <f t="shared" si="5"/>
        <v>#DIV/0!</v>
      </c>
    </row>
    <row r="344" spans="1:6" s="10" customFormat="1" ht="409.5" customHeight="1" hidden="1">
      <c r="A344" s="29" t="s">
        <v>28</v>
      </c>
      <c r="B344" s="23" t="s">
        <v>62</v>
      </c>
      <c r="C344" s="20">
        <f>SUBTOTAL(9,C345:C350)</f>
        <v>614882.58</v>
      </c>
      <c r="D344" s="20">
        <f>E344-C344</f>
        <v>-249492.86</v>
      </c>
      <c r="E344" s="20">
        <f>SUBTOTAL(9,E345:E350)</f>
        <v>365389.72</v>
      </c>
      <c r="F344" s="80">
        <f t="shared" si="5"/>
        <v>0.594243082963905</v>
      </c>
    </row>
    <row r="345" spans="1:6" s="10" customFormat="1" ht="22.5" customHeight="1" hidden="1">
      <c r="A345" s="51"/>
      <c r="B345" s="54"/>
      <c r="C345" s="11"/>
      <c r="D345" s="11"/>
      <c r="E345" s="11"/>
      <c r="F345" s="80" t="e">
        <f t="shared" si="5"/>
        <v>#DIV/0!</v>
      </c>
    </row>
    <row r="346" spans="1:6" s="10" customFormat="1" ht="409.5" customHeight="1" hidden="1">
      <c r="A346" s="30" t="s">
        <v>28</v>
      </c>
      <c r="B346" s="24" t="s">
        <v>62</v>
      </c>
      <c r="C346" s="11">
        <f>SUBTOTAL(9,C347:C349)</f>
        <v>614882.58</v>
      </c>
      <c r="D346" s="11">
        <f>E346-C346</f>
        <v>-249492.86</v>
      </c>
      <c r="E346" s="11">
        <f>SUBTOTAL(9,E347:E349)</f>
        <v>365389.72</v>
      </c>
      <c r="F346" s="80">
        <f t="shared" si="5"/>
        <v>0.594243082963905</v>
      </c>
    </row>
    <row r="347" spans="1:6" ht="30" customHeight="1" hidden="1">
      <c r="A347" s="31"/>
      <c r="B347" s="25"/>
      <c r="C347" s="62"/>
      <c r="D347" s="62"/>
      <c r="E347" s="63"/>
      <c r="F347" s="80" t="e">
        <f t="shared" si="5"/>
        <v>#DIV/0!</v>
      </c>
    </row>
    <row r="348" spans="1:6" ht="15" customHeight="1">
      <c r="A348" s="31" t="s">
        <v>28</v>
      </c>
      <c r="B348" s="25" t="s">
        <v>62</v>
      </c>
      <c r="C348" s="3">
        <v>614882.58</v>
      </c>
      <c r="D348" s="3">
        <f>E348-C348</f>
        <v>-249492.86</v>
      </c>
      <c r="E348" s="3">
        <v>365389.72</v>
      </c>
      <c r="F348" s="81">
        <f t="shared" si="5"/>
        <v>0.594243082963905</v>
      </c>
    </row>
    <row r="349" spans="1:6" ht="15" hidden="1">
      <c r="A349" s="25"/>
      <c r="B349" s="25"/>
      <c r="C349" s="3"/>
      <c r="D349" s="3"/>
      <c r="E349" s="3"/>
      <c r="F349" s="81" t="e">
        <f t="shared" si="5"/>
        <v>#DIV/0!</v>
      </c>
    </row>
    <row r="350" spans="1:6" ht="15" hidden="1">
      <c r="A350" s="64"/>
      <c r="B350" s="64"/>
      <c r="C350" s="3"/>
      <c r="D350" s="3"/>
      <c r="E350" s="63"/>
      <c r="F350" s="81" t="e">
        <f t="shared" si="5"/>
        <v>#DIV/0!</v>
      </c>
    </row>
    <row r="351" spans="1:6" ht="19.5" customHeight="1" hidden="1">
      <c r="A351" s="64"/>
      <c r="B351" s="64"/>
      <c r="C351" s="3"/>
      <c r="D351" s="3"/>
      <c r="E351" s="63"/>
      <c r="F351" s="81" t="e">
        <f t="shared" si="5"/>
        <v>#DIV/0!</v>
      </c>
    </row>
    <row r="352" spans="1:6" ht="19.5" customHeight="1" hidden="1">
      <c r="A352" s="64"/>
      <c r="B352" s="64"/>
      <c r="C352" s="3"/>
      <c r="D352" s="3"/>
      <c r="E352" s="63"/>
      <c r="F352" s="81" t="e">
        <f t="shared" si="5"/>
        <v>#DIV/0!</v>
      </c>
    </row>
    <row r="353" spans="1:6" ht="19.5" customHeight="1" hidden="1">
      <c r="A353" s="64"/>
      <c r="B353" s="64"/>
      <c r="C353" s="3"/>
      <c r="D353" s="3"/>
      <c r="E353" s="63"/>
      <c r="F353" s="81" t="e">
        <f t="shared" si="5"/>
        <v>#DIV/0!</v>
      </c>
    </row>
    <row r="354" spans="1:6" ht="19.5" customHeight="1" hidden="1">
      <c r="A354" s="64"/>
      <c r="B354" s="64"/>
      <c r="C354" s="3"/>
      <c r="D354" s="3"/>
      <c r="E354" s="63"/>
      <c r="F354" s="81" t="e">
        <f t="shared" si="5"/>
        <v>#DIV/0!</v>
      </c>
    </row>
    <row r="355" spans="1:6" s="17" customFormat="1" ht="409.5" customHeight="1" hidden="1">
      <c r="A355" s="52" t="s">
        <v>29</v>
      </c>
      <c r="B355" s="53" t="s">
        <v>50</v>
      </c>
      <c r="C355" s="40">
        <f>SUBTOTAL(9,C356:C373)</f>
        <v>75865.91</v>
      </c>
      <c r="D355" s="40">
        <f>E355-C355</f>
        <v>2018.320000000007</v>
      </c>
      <c r="E355" s="40">
        <f>SUBTOTAL(9,E356:E373)</f>
        <v>77884.23000000001</v>
      </c>
      <c r="F355" s="81">
        <f t="shared" si="5"/>
        <v>1.0266037802749615</v>
      </c>
    </row>
    <row r="356" spans="1:6" s="10" customFormat="1" ht="30" customHeight="1" hidden="1">
      <c r="A356" s="51"/>
      <c r="B356" s="54"/>
      <c r="C356" s="11"/>
      <c r="D356" s="11"/>
      <c r="E356" s="48"/>
      <c r="F356" s="81" t="e">
        <f t="shared" si="5"/>
        <v>#DIV/0!</v>
      </c>
    </row>
    <row r="357" spans="1:6" s="10" customFormat="1" ht="409.5" customHeight="1" hidden="1">
      <c r="A357" s="55" t="s">
        <v>29</v>
      </c>
      <c r="B357" s="56" t="s">
        <v>50</v>
      </c>
      <c r="C357" s="42">
        <f>SUBTOTAL(9,C358:C372)</f>
        <v>75865.91</v>
      </c>
      <c r="D357" s="42">
        <f>E357-C357</f>
        <v>2018.320000000007</v>
      </c>
      <c r="E357" s="42">
        <f>SUBTOTAL(9,E358:E372)</f>
        <v>77884.23000000001</v>
      </c>
      <c r="F357" s="81">
        <f t="shared" si="5"/>
        <v>1.0266037802749615</v>
      </c>
    </row>
    <row r="358" spans="1:6" s="10" customFormat="1" ht="30" customHeight="1" hidden="1">
      <c r="A358" s="51"/>
      <c r="B358" s="54"/>
      <c r="C358" s="11"/>
      <c r="D358" s="11"/>
      <c r="E358" s="48"/>
      <c r="F358" s="81" t="e">
        <f t="shared" si="5"/>
        <v>#DIV/0!</v>
      </c>
    </row>
    <row r="359" spans="1:6" s="10" customFormat="1" ht="409.5" customHeight="1" hidden="1">
      <c r="A359" s="57" t="s">
        <v>29</v>
      </c>
      <c r="B359" s="58" t="s">
        <v>50</v>
      </c>
      <c r="C359" s="22">
        <f>SUBTOTAL(9,C360:C371)</f>
        <v>75865.91</v>
      </c>
      <c r="D359" s="22">
        <f>E359-C359</f>
        <v>2018.320000000007</v>
      </c>
      <c r="E359" s="22">
        <f>SUBTOTAL(9,E360:E371)</f>
        <v>77884.23000000001</v>
      </c>
      <c r="F359" s="81">
        <f t="shared" si="5"/>
        <v>1.0266037802749615</v>
      </c>
    </row>
    <row r="360" spans="1:6" s="10" customFormat="1" ht="30" customHeight="1" hidden="1">
      <c r="A360" s="51"/>
      <c r="B360" s="54"/>
      <c r="C360" s="11"/>
      <c r="D360" s="11"/>
      <c r="E360" s="48"/>
      <c r="F360" s="81" t="e">
        <f t="shared" si="5"/>
        <v>#DIV/0!</v>
      </c>
    </row>
    <row r="361" spans="1:6" s="10" customFormat="1" ht="409.5" customHeight="1" hidden="1">
      <c r="A361" s="59" t="s">
        <v>29</v>
      </c>
      <c r="B361" s="60" t="s">
        <v>50</v>
      </c>
      <c r="C361" s="61">
        <f>SUBTOTAL(9,C362:C370)</f>
        <v>75865.91</v>
      </c>
      <c r="D361" s="61">
        <f>E361-C361</f>
        <v>2018.320000000007</v>
      </c>
      <c r="E361" s="61">
        <f>SUBTOTAL(9,E362:E370)</f>
        <v>77884.23000000001</v>
      </c>
      <c r="F361" s="81">
        <f t="shared" si="5"/>
        <v>1.0266037802749615</v>
      </c>
    </row>
    <row r="362" spans="1:6" s="10" customFormat="1" ht="30" customHeight="1" hidden="1">
      <c r="A362" s="51"/>
      <c r="B362" s="54"/>
      <c r="C362" s="11"/>
      <c r="D362" s="11"/>
      <c r="E362" s="48"/>
      <c r="F362" s="81" t="e">
        <f aca="true" t="shared" si="6" ref="F362:F425">E362/C362</f>
        <v>#DIV/0!</v>
      </c>
    </row>
    <row r="363" spans="1:6" s="10" customFormat="1" ht="409.5" customHeight="1" hidden="1">
      <c r="A363" s="29" t="s">
        <v>29</v>
      </c>
      <c r="B363" s="23" t="s">
        <v>50</v>
      </c>
      <c r="C363" s="20">
        <f>SUBTOTAL(9,C364:C369)</f>
        <v>75865.91</v>
      </c>
      <c r="D363" s="20">
        <f>E363-C363</f>
        <v>2018.320000000007</v>
      </c>
      <c r="E363" s="20">
        <f>SUBTOTAL(9,E364:E369)</f>
        <v>77884.23000000001</v>
      </c>
      <c r="F363" s="81">
        <f t="shared" si="6"/>
        <v>1.0266037802749615</v>
      </c>
    </row>
    <row r="364" spans="1:6" s="10" customFormat="1" ht="22.5" customHeight="1" hidden="1">
      <c r="A364" s="51"/>
      <c r="B364" s="54"/>
      <c r="C364" s="11"/>
      <c r="D364" s="11"/>
      <c r="E364" s="11"/>
      <c r="F364" s="81" t="e">
        <f t="shared" si="6"/>
        <v>#DIV/0!</v>
      </c>
    </row>
    <row r="365" spans="1:6" s="10" customFormat="1" ht="409.5" customHeight="1" hidden="1">
      <c r="A365" s="30" t="s">
        <v>29</v>
      </c>
      <c r="B365" s="24" t="s">
        <v>50</v>
      </c>
      <c r="C365" s="11">
        <f>SUBTOTAL(9,C366:C368)</f>
        <v>75865.91</v>
      </c>
      <c r="D365" s="11">
        <f>E365-C365</f>
        <v>2018.320000000007</v>
      </c>
      <c r="E365" s="11">
        <f>SUBTOTAL(9,E366:E368)</f>
        <v>77884.23000000001</v>
      </c>
      <c r="F365" s="81">
        <f t="shared" si="6"/>
        <v>1.0266037802749615</v>
      </c>
    </row>
    <row r="366" spans="1:6" ht="30" customHeight="1" hidden="1">
      <c r="A366" s="31"/>
      <c r="B366" s="25"/>
      <c r="C366" s="62"/>
      <c r="D366" s="62"/>
      <c r="E366" s="63"/>
      <c r="F366" s="81" t="e">
        <f t="shared" si="6"/>
        <v>#DIV/0!</v>
      </c>
    </row>
    <row r="367" spans="1:6" ht="15" customHeight="1">
      <c r="A367" s="31" t="s">
        <v>29</v>
      </c>
      <c r="B367" s="25" t="s">
        <v>50</v>
      </c>
      <c r="C367" s="3">
        <v>75865.91</v>
      </c>
      <c r="D367" s="3">
        <f>E367-C367</f>
        <v>2018.320000000007</v>
      </c>
      <c r="E367" s="3">
        <v>77884.23000000001</v>
      </c>
      <c r="F367" s="81">
        <f t="shared" si="6"/>
        <v>1.0266037802749615</v>
      </c>
    </row>
    <row r="368" spans="1:6" ht="15" hidden="1">
      <c r="A368" s="25"/>
      <c r="B368" s="25"/>
      <c r="C368" s="3"/>
      <c r="D368" s="3"/>
      <c r="E368" s="3"/>
      <c r="F368" s="81" t="e">
        <f t="shared" si="6"/>
        <v>#DIV/0!</v>
      </c>
    </row>
    <row r="369" spans="1:6" ht="15" hidden="1">
      <c r="A369" s="64"/>
      <c r="B369" s="64"/>
      <c r="C369" s="3"/>
      <c r="D369" s="3"/>
      <c r="E369" s="63"/>
      <c r="F369" s="81" t="e">
        <f t="shared" si="6"/>
        <v>#DIV/0!</v>
      </c>
    </row>
    <row r="370" spans="1:6" ht="19.5" customHeight="1" hidden="1">
      <c r="A370" s="64"/>
      <c r="B370" s="64"/>
      <c r="C370" s="3"/>
      <c r="D370" s="3"/>
      <c r="E370" s="63"/>
      <c r="F370" s="81" t="e">
        <f t="shared" si="6"/>
        <v>#DIV/0!</v>
      </c>
    </row>
    <row r="371" spans="1:6" ht="19.5" customHeight="1" hidden="1">
      <c r="A371" s="64"/>
      <c r="B371" s="64"/>
      <c r="C371" s="3"/>
      <c r="D371" s="3"/>
      <c r="E371" s="63"/>
      <c r="F371" s="81" t="e">
        <f t="shared" si="6"/>
        <v>#DIV/0!</v>
      </c>
    </row>
    <row r="372" spans="1:6" ht="19.5" customHeight="1" hidden="1">
      <c r="A372" s="64"/>
      <c r="B372" s="64"/>
      <c r="C372" s="3"/>
      <c r="D372" s="3"/>
      <c r="E372" s="63"/>
      <c r="F372" s="81" t="e">
        <f t="shared" si="6"/>
        <v>#DIV/0!</v>
      </c>
    </row>
    <row r="373" spans="1:6" ht="19.5" customHeight="1" hidden="1">
      <c r="A373" s="64"/>
      <c r="B373" s="64"/>
      <c r="C373" s="3"/>
      <c r="D373" s="3"/>
      <c r="E373" s="63"/>
      <c r="F373" s="81" t="e">
        <f t="shared" si="6"/>
        <v>#DIV/0!</v>
      </c>
    </row>
    <row r="374" spans="1:6" s="17" customFormat="1" ht="409.5" customHeight="1" hidden="1">
      <c r="A374" s="52" t="s">
        <v>30</v>
      </c>
      <c r="B374" s="53" t="s">
        <v>49</v>
      </c>
      <c r="C374" s="40">
        <f>SUBTOTAL(9,C375:C392)</f>
        <v>39816.84</v>
      </c>
      <c r="D374" s="40">
        <f>E374-C374</f>
        <v>-39816.84</v>
      </c>
      <c r="E374" s="40">
        <f>SUBTOTAL(9,E375:E392)</f>
        <v>0</v>
      </c>
      <c r="F374" s="81">
        <f t="shared" si="6"/>
        <v>0</v>
      </c>
    </row>
    <row r="375" spans="1:6" s="10" customFormat="1" ht="30" customHeight="1" hidden="1">
      <c r="A375" s="51"/>
      <c r="B375" s="54"/>
      <c r="C375" s="11"/>
      <c r="D375" s="11"/>
      <c r="E375" s="48"/>
      <c r="F375" s="81" t="e">
        <f t="shared" si="6"/>
        <v>#DIV/0!</v>
      </c>
    </row>
    <row r="376" spans="1:6" s="10" customFormat="1" ht="409.5" customHeight="1" hidden="1">
      <c r="A376" s="55" t="s">
        <v>30</v>
      </c>
      <c r="B376" s="56" t="s">
        <v>49</v>
      </c>
      <c r="C376" s="42">
        <f>SUBTOTAL(9,C377:C391)</f>
        <v>39816.84</v>
      </c>
      <c r="D376" s="42">
        <f>E376-C376</f>
        <v>-39816.84</v>
      </c>
      <c r="E376" s="42">
        <f>SUBTOTAL(9,E377:E391)</f>
        <v>0</v>
      </c>
      <c r="F376" s="81">
        <f t="shared" si="6"/>
        <v>0</v>
      </c>
    </row>
    <row r="377" spans="1:6" s="10" customFormat="1" ht="30" customHeight="1" hidden="1">
      <c r="A377" s="51"/>
      <c r="B377" s="54"/>
      <c r="C377" s="11"/>
      <c r="D377" s="11"/>
      <c r="E377" s="48"/>
      <c r="F377" s="81" t="e">
        <f t="shared" si="6"/>
        <v>#DIV/0!</v>
      </c>
    </row>
    <row r="378" spans="1:6" s="10" customFormat="1" ht="409.5" customHeight="1" hidden="1">
      <c r="A378" s="57" t="s">
        <v>30</v>
      </c>
      <c r="B378" s="58" t="s">
        <v>49</v>
      </c>
      <c r="C378" s="22">
        <f>SUBTOTAL(9,C379:C390)</f>
        <v>39816.84</v>
      </c>
      <c r="D378" s="22">
        <f>E378-C378</f>
        <v>-39816.84</v>
      </c>
      <c r="E378" s="22">
        <f>SUBTOTAL(9,E379:E390)</f>
        <v>0</v>
      </c>
      <c r="F378" s="81">
        <f t="shared" si="6"/>
        <v>0</v>
      </c>
    </row>
    <row r="379" spans="1:6" s="10" customFormat="1" ht="30" customHeight="1" hidden="1">
      <c r="A379" s="51"/>
      <c r="B379" s="54"/>
      <c r="C379" s="11"/>
      <c r="D379" s="11"/>
      <c r="E379" s="48"/>
      <c r="F379" s="81" t="e">
        <f t="shared" si="6"/>
        <v>#DIV/0!</v>
      </c>
    </row>
    <row r="380" spans="1:6" s="10" customFormat="1" ht="409.5" customHeight="1" hidden="1">
      <c r="A380" s="59" t="s">
        <v>30</v>
      </c>
      <c r="B380" s="60" t="s">
        <v>49</v>
      </c>
      <c r="C380" s="61">
        <f>SUBTOTAL(9,C381:C389)</f>
        <v>39816.84</v>
      </c>
      <c r="D380" s="61">
        <f>E380-C380</f>
        <v>-39816.84</v>
      </c>
      <c r="E380" s="61">
        <f>SUBTOTAL(9,E381:E389)</f>
        <v>0</v>
      </c>
      <c r="F380" s="81">
        <f t="shared" si="6"/>
        <v>0</v>
      </c>
    </row>
    <row r="381" spans="1:6" s="10" customFormat="1" ht="30" customHeight="1" hidden="1">
      <c r="A381" s="51"/>
      <c r="B381" s="54"/>
      <c r="C381" s="11"/>
      <c r="D381" s="11"/>
      <c r="E381" s="48"/>
      <c r="F381" s="81" t="e">
        <f t="shared" si="6"/>
        <v>#DIV/0!</v>
      </c>
    </row>
    <row r="382" spans="1:6" s="10" customFormat="1" ht="409.5" customHeight="1" hidden="1">
      <c r="A382" s="29" t="s">
        <v>30</v>
      </c>
      <c r="B382" s="23" t="s">
        <v>49</v>
      </c>
      <c r="C382" s="20">
        <f>SUBTOTAL(9,C383:C388)</f>
        <v>39816.84</v>
      </c>
      <c r="D382" s="20">
        <f>E382-C382</f>
        <v>-39816.84</v>
      </c>
      <c r="E382" s="20">
        <f>SUBTOTAL(9,E383:E388)</f>
        <v>0</v>
      </c>
      <c r="F382" s="81">
        <f t="shared" si="6"/>
        <v>0</v>
      </c>
    </row>
    <row r="383" spans="1:6" s="10" customFormat="1" ht="22.5" customHeight="1" hidden="1">
      <c r="A383" s="51"/>
      <c r="B383" s="54"/>
      <c r="C383" s="11"/>
      <c r="D383" s="11"/>
      <c r="E383" s="11"/>
      <c r="F383" s="81" t="e">
        <f t="shared" si="6"/>
        <v>#DIV/0!</v>
      </c>
    </row>
    <row r="384" spans="1:6" s="10" customFormat="1" ht="409.5" customHeight="1" hidden="1">
      <c r="A384" s="30" t="s">
        <v>30</v>
      </c>
      <c r="B384" s="24" t="s">
        <v>49</v>
      </c>
      <c r="C384" s="11">
        <f>SUBTOTAL(9,C385:C387)</f>
        <v>39816.84</v>
      </c>
      <c r="D384" s="11">
        <f>E384-C384</f>
        <v>-39816.84</v>
      </c>
      <c r="E384" s="11">
        <f>SUBTOTAL(9,E385:E387)</f>
        <v>0</v>
      </c>
      <c r="F384" s="81">
        <f t="shared" si="6"/>
        <v>0</v>
      </c>
    </row>
    <row r="385" spans="1:6" ht="30" customHeight="1" hidden="1">
      <c r="A385" s="31"/>
      <c r="B385" s="25"/>
      <c r="C385" s="62"/>
      <c r="D385" s="62"/>
      <c r="E385" s="63"/>
      <c r="F385" s="81" t="e">
        <f t="shared" si="6"/>
        <v>#DIV/0!</v>
      </c>
    </row>
    <row r="386" spans="1:6" ht="15" customHeight="1">
      <c r="A386" s="31" t="s">
        <v>30</v>
      </c>
      <c r="B386" s="25" t="s">
        <v>49</v>
      </c>
      <c r="C386" s="3">
        <v>39816.84</v>
      </c>
      <c r="D386" s="3">
        <f>E386-C386</f>
        <v>-39816.84</v>
      </c>
      <c r="E386" s="3"/>
      <c r="F386" s="81">
        <f t="shared" si="6"/>
        <v>0</v>
      </c>
    </row>
    <row r="387" spans="1:6" ht="15" hidden="1">
      <c r="A387" s="25"/>
      <c r="B387" s="25"/>
      <c r="C387" s="3"/>
      <c r="D387" s="3"/>
      <c r="E387" s="3"/>
      <c r="F387" s="81" t="e">
        <f t="shared" si="6"/>
        <v>#DIV/0!</v>
      </c>
    </row>
    <row r="388" spans="1:6" ht="15" hidden="1">
      <c r="A388" s="64"/>
      <c r="B388" s="64"/>
      <c r="C388" s="3"/>
      <c r="D388" s="3"/>
      <c r="E388" s="63"/>
      <c r="F388" s="81" t="e">
        <f t="shared" si="6"/>
        <v>#DIV/0!</v>
      </c>
    </row>
    <row r="389" spans="1:6" ht="19.5" customHeight="1" hidden="1">
      <c r="A389" s="64"/>
      <c r="B389" s="64"/>
      <c r="C389" s="3"/>
      <c r="D389" s="3"/>
      <c r="E389" s="63"/>
      <c r="F389" s="81" t="e">
        <f t="shared" si="6"/>
        <v>#DIV/0!</v>
      </c>
    </row>
    <row r="390" spans="1:6" ht="19.5" customHeight="1" hidden="1">
      <c r="A390" s="64"/>
      <c r="B390" s="64"/>
      <c r="C390" s="3"/>
      <c r="D390" s="3"/>
      <c r="E390" s="63"/>
      <c r="F390" s="81" t="e">
        <f t="shared" si="6"/>
        <v>#DIV/0!</v>
      </c>
    </row>
    <row r="391" spans="1:6" ht="19.5" customHeight="1" hidden="1">
      <c r="A391" s="64"/>
      <c r="B391" s="64"/>
      <c r="C391" s="3"/>
      <c r="D391" s="3"/>
      <c r="E391" s="63"/>
      <c r="F391" s="81" t="e">
        <f t="shared" si="6"/>
        <v>#DIV/0!</v>
      </c>
    </row>
    <row r="392" spans="1:6" ht="19.5" customHeight="1" hidden="1">
      <c r="A392" s="64"/>
      <c r="B392" s="64"/>
      <c r="C392" s="3"/>
      <c r="D392" s="3"/>
      <c r="E392" s="63"/>
      <c r="F392" s="81" t="e">
        <f t="shared" si="6"/>
        <v>#DIV/0!</v>
      </c>
    </row>
    <row r="393" spans="1:6" s="17" customFormat="1" ht="409.5" customHeight="1" hidden="1">
      <c r="A393" s="52" t="s">
        <v>31</v>
      </c>
      <c r="B393" s="53" t="s">
        <v>80</v>
      </c>
      <c r="C393" s="40">
        <f>SUBTOTAL(9,C394:C411)</f>
        <v>398.17</v>
      </c>
      <c r="D393" s="40">
        <f>E393-C393</f>
        <v>101.82999999999998</v>
      </c>
      <c r="E393" s="40">
        <f>SUBTOTAL(9,E394:E411)</f>
        <v>500</v>
      </c>
      <c r="F393" s="81">
        <f t="shared" si="6"/>
        <v>1.2557450335283924</v>
      </c>
    </row>
    <row r="394" spans="1:6" s="10" customFormat="1" ht="30" customHeight="1" hidden="1">
      <c r="A394" s="51"/>
      <c r="B394" s="54"/>
      <c r="C394" s="11"/>
      <c r="D394" s="11"/>
      <c r="E394" s="48"/>
      <c r="F394" s="81" t="e">
        <f t="shared" si="6"/>
        <v>#DIV/0!</v>
      </c>
    </row>
    <row r="395" spans="1:6" s="10" customFormat="1" ht="409.5" customHeight="1" hidden="1">
      <c r="A395" s="55" t="s">
        <v>31</v>
      </c>
      <c r="B395" s="56" t="s">
        <v>80</v>
      </c>
      <c r="C395" s="42">
        <f>SUBTOTAL(9,C396:C410)</f>
        <v>398.17</v>
      </c>
      <c r="D395" s="42">
        <f>E395-C395</f>
        <v>101.82999999999998</v>
      </c>
      <c r="E395" s="42">
        <f>SUBTOTAL(9,E396:E410)</f>
        <v>500</v>
      </c>
      <c r="F395" s="81">
        <f t="shared" si="6"/>
        <v>1.2557450335283924</v>
      </c>
    </row>
    <row r="396" spans="1:6" s="10" customFormat="1" ht="30" customHeight="1" hidden="1">
      <c r="A396" s="51"/>
      <c r="B396" s="54"/>
      <c r="C396" s="11"/>
      <c r="D396" s="11"/>
      <c r="E396" s="48"/>
      <c r="F396" s="81" t="e">
        <f t="shared" si="6"/>
        <v>#DIV/0!</v>
      </c>
    </row>
    <row r="397" spans="1:6" s="10" customFormat="1" ht="409.5" customHeight="1" hidden="1">
      <c r="A397" s="57" t="s">
        <v>31</v>
      </c>
      <c r="B397" s="58" t="s">
        <v>80</v>
      </c>
      <c r="C397" s="22">
        <f>SUBTOTAL(9,C398:C409)</f>
        <v>398.17</v>
      </c>
      <c r="D397" s="22">
        <f>E397-C397</f>
        <v>101.82999999999998</v>
      </c>
      <c r="E397" s="22">
        <f>SUBTOTAL(9,E398:E409)</f>
        <v>500</v>
      </c>
      <c r="F397" s="81">
        <f t="shared" si="6"/>
        <v>1.2557450335283924</v>
      </c>
    </row>
    <row r="398" spans="1:6" s="10" customFormat="1" ht="30" customHeight="1" hidden="1">
      <c r="A398" s="51"/>
      <c r="B398" s="54"/>
      <c r="C398" s="11"/>
      <c r="D398" s="11"/>
      <c r="E398" s="48"/>
      <c r="F398" s="81" t="e">
        <f t="shared" si="6"/>
        <v>#DIV/0!</v>
      </c>
    </row>
    <row r="399" spans="1:6" s="10" customFormat="1" ht="409.5" customHeight="1" hidden="1">
      <c r="A399" s="59" t="s">
        <v>31</v>
      </c>
      <c r="B399" s="60" t="s">
        <v>80</v>
      </c>
      <c r="C399" s="61">
        <f>SUBTOTAL(9,C400:C408)</f>
        <v>398.17</v>
      </c>
      <c r="D399" s="61">
        <f>E399-C399</f>
        <v>101.82999999999998</v>
      </c>
      <c r="E399" s="61">
        <f>SUBTOTAL(9,E400:E408)</f>
        <v>500</v>
      </c>
      <c r="F399" s="81">
        <f t="shared" si="6"/>
        <v>1.2557450335283924</v>
      </c>
    </row>
    <row r="400" spans="1:6" s="10" customFormat="1" ht="30" customHeight="1" hidden="1">
      <c r="A400" s="51"/>
      <c r="B400" s="54"/>
      <c r="C400" s="11"/>
      <c r="D400" s="11"/>
      <c r="E400" s="48"/>
      <c r="F400" s="81" t="e">
        <f t="shared" si="6"/>
        <v>#DIV/0!</v>
      </c>
    </row>
    <row r="401" spans="1:6" s="10" customFormat="1" ht="409.5" customHeight="1" hidden="1">
      <c r="A401" s="29" t="s">
        <v>31</v>
      </c>
      <c r="B401" s="23" t="s">
        <v>80</v>
      </c>
      <c r="C401" s="20">
        <f>SUBTOTAL(9,C402:C407)</f>
        <v>398.17</v>
      </c>
      <c r="D401" s="20">
        <f>E401-C401</f>
        <v>101.82999999999998</v>
      </c>
      <c r="E401" s="20">
        <f>SUBTOTAL(9,E402:E407)</f>
        <v>500</v>
      </c>
      <c r="F401" s="81">
        <f t="shared" si="6"/>
        <v>1.2557450335283924</v>
      </c>
    </row>
    <row r="402" spans="1:6" s="10" customFormat="1" ht="22.5" customHeight="1" hidden="1">
      <c r="A402" s="51"/>
      <c r="B402" s="54"/>
      <c r="C402" s="11"/>
      <c r="D402" s="11"/>
      <c r="E402" s="11"/>
      <c r="F402" s="81" t="e">
        <f t="shared" si="6"/>
        <v>#DIV/0!</v>
      </c>
    </row>
    <row r="403" spans="1:6" s="10" customFormat="1" ht="409.5" customHeight="1" hidden="1">
      <c r="A403" s="30" t="s">
        <v>31</v>
      </c>
      <c r="B403" s="24" t="s">
        <v>80</v>
      </c>
      <c r="C403" s="11">
        <f>SUBTOTAL(9,C404:C406)</f>
        <v>398.17</v>
      </c>
      <c r="D403" s="11">
        <f>E403-C403</f>
        <v>101.82999999999998</v>
      </c>
      <c r="E403" s="11">
        <f>SUBTOTAL(9,E404:E406)</f>
        <v>500</v>
      </c>
      <c r="F403" s="81">
        <f t="shared" si="6"/>
        <v>1.2557450335283924</v>
      </c>
    </row>
    <row r="404" spans="1:6" ht="30" customHeight="1" hidden="1">
      <c r="A404" s="31"/>
      <c r="B404" s="25"/>
      <c r="C404" s="62"/>
      <c r="D404" s="62"/>
      <c r="E404" s="63"/>
      <c r="F404" s="81" t="e">
        <f t="shared" si="6"/>
        <v>#DIV/0!</v>
      </c>
    </row>
    <row r="405" spans="1:6" ht="15" customHeight="1">
      <c r="A405" s="31" t="s">
        <v>31</v>
      </c>
      <c r="B405" s="25" t="s">
        <v>80</v>
      </c>
      <c r="C405" s="3">
        <v>398.17</v>
      </c>
      <c r="D405" s="3">
        <f>E405-C405</f>
        <v>101.82999999999998</v>
      </c>
      <c r="E405" s="3">
        <v>500</v>
      </c>
      <c r="F405" s="81">
        <f t="shared" si="6"/>
        <v>1.2557450335283924</v>
      </c>
    </row>
    <row r="406" spans="1:6" ht="15" hidden="1">
      <c r="A406" s="25"/>
      <c r="B406" s="25"/>
      <c r="C406" s="3"/>
      <c r="D406" s="3"/>
      <c r="E406" s="3"/>
      <c r="F406" s="80" t="e">
        <f t="shared" si="6"/>
        <v>#DIV/0!</v>
      </c>
    </row>
    <row r="407" spans="1:6" ht="15" hidden="1">
      <c r="A407" s="64"/>
      <c r="B407" s="64"/>
      <c r="C407" s="3"/>
      <c r="D407" s="3"/>
      <c r="E407" s="63"/>
      <c r="F407" s="80" t="e">
        <f t="shared" si="6"/>
        <v>#DIV/0!</v>
      </c>
    </row>
    <row r="408" spans="1:6" ht="19.5" customHeight="1" hidden="1">
      <c r="A408" s="64"/>
      <c r="B408" s="64"/>
      <c r="C408" s="3"/>
      <c r="D408" s="3"/>
      <c r="E408" s="63"/>
      <c r="F408" s="80" t="e">
        <f t="shared" si="6"/>
        <v>#DIV/0!</v>
      </c>
    </row>
    <row r="409" spans="1:6" ht="19.5" customHeight="1" hidden="1">
      <c r="A409" s="64"/>
      <c r="B409" s="64"/>
      <c r="C409" s="3"/>
      <c r="D409" s="3"/>
      <c r="E409" s="63"/>
      <c r="F409" s="80" t="e">
        <f t="shared" si="6"/>
        <v>#DIV/0!</v>
      </c>
    </row>
    <row r="410" spans="1:6" ht="19.5" customHeight="1" hidden="1">
      <c r="A410" s="64"/>
      <c r="B410" s="64"/>
      <c r="C410" s="3"/>
      <c r="D410" s="3"/>
      <c r="E410" s="63"/>
      <c r="F410" s="80" t="e">
        <f t="shared" si="6"/>
        <v>#DIV/0!</v>
      </c>
    </row>
    <row r="411" spans="1:6" ht="19.5" customHeight="1" hidden="1">
      <c r="A411" s="64"/>
      <c r="B411" s="64"/>
      <c r="C411" s="3"/>
      <c r="D411" s="3"/>
      <c r="E411" s="63"/>
      <c r="F411" s="80" t="e">
        <f t="shared" si="6"/>
        <v>#DIV/0!</v>
      </c>
    </row>
    <row r="412" spans="1:6" ht="19.5" customHeight="1" hidden="1">
      <c r="A412" s="64"/>
      <c r="B412" s="64"/>
      <c r="C412" s="3"/>
      <c r="D412" s="3"/>
      <c r="E412" s="63"/>
      <c r="F412" s="80" t="e">
        <f t="shared" si="6"/>
        <v>#DIV/0!</v>
      </c>
    </row>
    <row r="413" spans="1:6" s="17" customFormat="1" ht="18" customHeight="1">
      <c r="A413" s="49" t="s">
        <v>10</v>
      </c>
      <c r="B413" s="50" t="s">
        <v>70</v>
      </c>
      <c r="C413" s="38">
        <f>SUBTOTAL(9,C414:C434)</f>
        <v>0</v>
      </c>
      <c r="D413" s="38">
        <f>E413-C413</f>
        <v>22600</v>
      </c>
      <c r="E413" s="38">
        <f>SUBTOTAL(9,E414:E434)</f>
        <v>22600</v>
      </c>
      <c r="F413" s="85" t="s">
        <v>88</v>
      </c>
    </row>
    <row r="414" spans="1:6" s="10" customFormat="1" ht="30" customHeight="1" hidden="1">
      <c r="A414" s="51"/>
      <c r="B414" s="24"/>
      <c r="C414" s="11"/>
      <c r="D414" s="11"/>
      <c r="E414" s="48"/>
      <c r="F414" s="85" t="e">
        <f t="shared" si="6"/>
        <v>#DIV/0!</v>
      </c>
    </row>
    <row r="415" spans="1:6" s="17" customFormat="1" ht="409.5" customHeight="1" hidden="1">
      <c r="A415" s="52" t="s">
        <v>32</v>
      </c>
      <c r="B415" s="53" t="s">
        <v>75</v>
      </c>
      <c r="C415" s="40">
        <f>SUBTOTAL(9,C416:C433)</f>
        <v>0</v>
      </c>
      <c r="D415" s="40">
        <f>E415-C415</f>
        <v>22600</v>
      </c>
      <c r="E415" s="40">
        <f>SUBTOTAL(9,E416:E433)</f>
        <v>22600</v>
      </c>
      <c r="F415" s="85" t="e">
        <f t="shared" si="6"/>
        <v>#DIV/0!</v>
      </c>
    </row>
    <row r="416" spans="1:6" s="10" customFormat="1" ht="30" customHeight="1" hidden="1">
      <c r="A416" s="51"/>
      <c r="B416" s="54"/>
      <c r="C416" s="11"/>
      <c r="D416" s="11"/>
      <c r="E416" s="48"/>
      <c r="F416" s="85" t="e">
        <f t="shared" si="6"/>
        <v>#DIV/0!</v>
      </c>
    </row>
    <row r="417" spans="1:6" s="10" customFormat="1" ht="409.5" customHeight="1" hidden="1">
      <c r="A417" s="55" t="s">
        <v>32</v>
      </c>
      <c r="B417" s="56" t="s">
        <v>75</v>
      </c>
      <c r="C417" s="42">
        <f>SUBTOTAL(9,C418:C432)</f>
        <v>0</v>
      </c>
      <c r="D417" s="42">
        <f>E417-C417</f>
        <v>22600</v>
      </c>
      <c r="E417" s="42">
        <f>SUBTOTAL(9,E418:E432)</f>
        <v>22600</v>
      </c>
      <c r="F417" s="85" t="e">
        <f t="shared" si="6"/>
        <v>#DIV/0!</v>
      </c>
    </row>
    <row r="418" spans="1:6" s="10" customFormat="1" ht="30" customHeight="1" hidden="1">
      <c r="A418" s="51"/>
      <c r="B418" s="54"/>
      <c r="C418" s="11"/>
      <c r="D418" s="11"/>
      <c r="E418" s="48"/>
      <c r="F418" s="85" t="e">
        <f t="shared" si="6"/>
        <v>#DIV/0!</v>
      </c>
    </row>
    <row r="419" spans="1:6" s="10" customFormat="1" ht="409.5" customHeight="1" hidden="1">
      <c r="A419" s="57" t="s">
        <v>32</v>
      </c>
      <c r="B419" s="58" t="s">
        <v>75</v>
      </c>
      <c r="C419" s="22">
        <f>SUBTOTAL(9,C420:C431)</f>
        <v>0</v>
      </c>
      <c r="D419" s="22">
        <f>E419-C419</f>
        <v>22600</v>
      </c>
      <c r="E419" s="22">
        <f>SUBTOTAL(9,E420:E431)</f>
        <v>22600</v>
      </c>
      <c r="F419" s="85" t="e">
        <f t="shared" si="6"/>
        <v>#DIV/0!</v>
      </c>
    </row>
    <row r="420" spans="1:6" s="10" customFormat="1" ht="30" customHeight="1" hidden="1">
      <c r="A420" s="51"/>
      <c r="B420" s="54"/>
      <c r="C420" s="11"/>
      <c r="D420" s="11"/>
      <c r="E420" s="48"/>
      <c r="F420" s="85" t="e">
        <f t="shared" si="6"/>
        <v>#DIV/0!</v>
      </c>
    </row>
    <row r="421" spans="1:6" s="10" customFormat="1" ht="409.5" customHeight="1" hidden="1">
      <c r="A421" s="59" t="s">
        <v>32</v>
      </c>
      <c r="B421" s="60" t="s">
        <v>75</v>
      </c>
      <c r="C421" s="61">
        <f>SUBTOTAL(9,C422:C430)</f>
        <v>0</v>
      </c>
      <c r="D421" s="61">
        <f>E421-C421</f>
        <v>22600</v>
      </c>
      <c r="E421" s="61">
        <f>SUBTOTAL(9,E422:E430)</f>
        <v>22600</v>
      </c>
      <c r="F421" s="85" t="e">
        <f t="shared" si="6"/>
        <v>#DIV/0!</v>
      </c>
    </row>
    <row r="422" spans="1:6" s="10" customFormat="1" ht="30" customHeight="1" hidden="1">
      <c r="A422" s="51"/>
      <c r="B422" s="54"/>
      <c r="C422" s="11"/>
      <c r="D422" s="11"/>
      <c r="E422" s="48"/>
      <c r="F422" s="85" t="e">
        <f t="shared" si="6"/>
        <v>#DIV/0!</v>
      </c>
    </row>
    <row r="423" spans="1:6" s="10" customFormat="1" ht="409.5" customHeight="1" hidden="1">
      <c r="A423" s="29" t="s">
        <v>32</v>
      </c>
      <c r="B423" s="23" t="s">
        <v>75</v>
      </c>
      <c r="C423" s="20">
        <f>SUBTOTAL(9,C424:C429)</f>
        <v>0</v>
      </c>
      <c r="D423" s="20">
        <f>E423-C423</f>
        <v>22600</v>
      </c>
      <c r="E423" s="20">
        <f>SUBTOTAL(9,E424:E429)</f>
        <v>22600</v>
      </c>
      <c r="F423" s="85" t="e">
        <f t="shared" si="6"/>
        <v>#DIV/0!</v>
      </c>
    </row>
    <row r="424" spans="1:6" s="10" customFormat="1" ht="22.5" customHeight="1" hidden="1">
      <c r="A424" s="51"/>
      <c r="B424" s="54"/>
      <c r="C424" s="11"/>
      <c r="D424" s="11"/>
      <c r="E424" s="11"/>
      <c r="F424" s="85" t="e">
        <f t="shared" si="6"/>
        <v>#DIV/0!</v>
      </c>
    </row>
    <row r="425" spans="1:6" s="10" customFormat="1" ht="409.5" customHeight="1" hidden="1">
      <c r="A425" s="30" t="s">
        <v>32</v>
      </c>
      <c r="B425" s="24" t="s">
        <v>75</v>
      </c>
      <c r="C425" s="11">
        <f>SUBTOTAL(9,C426:C428)</f>
        <v>0</v>
      </c>
      <c r="D425" s="11">
        <f>E425-C425</f>
        <v>22600</v>
      </c>
      <c r="E425" s="11">
        <f>SUBTOTAL(9,E426:E428)</f>
        <v>22600</v>
      </c>
      <c r="F425" s="85" t="e">
        <f t="shared" si="6"/>
        <v>#DIV/0!</v>
      </c>
    </row>
    <row r="426" spans="1:6" ht="30" customHeight="1" hidden="1">
      <c r="A426" s="31"/>
      <c r="B426" s="25"/>
      <c r="C426" s="62"/>
      <c r="D426" s="62"/>
      <c r="E426" s="63"/>
      <c r="F426" s="85" t="e">
        <f aca="true" t="shared" si="7" ref="F426:F437">E426/C426</f>
        <v>#DIV/0!</v>
      </c>
    </row>
    <row r="427" spans="1:6" ht="15" customHeight="1">
      <c r="A427" s="31" t="s">
        <v>32</v>
      </c>
      <c r="B427" s="25" t="s">
        <v>75</v>
      </c>
      <c r="C427" s="3">
        <v>0</v>
      </c>
      <c r="D427" s="3">
        <f>E427-C427</f>
        <v>22600</v>
      </c>
      <c r="E427" s="3">
        <v>22600</v>
      </c>
      <c r="F427" s="83" t="s">
        <v>88</v>
      </c>
    </row>
    <row r="428" spans="1:6" ht="15" hidden="1">
      <c r="A428" s="25"/>
      <c r="B428" s="25"/>
      <c r="C428" s="3"/>
      <c r="D428" s="3"/>
      <c r="E428" s="3"/>
      <c r="F428" s="80" t="e">
        <f t="shared" si="7"/>
        <v>#DIV/0!</v>
      </c>
    </row>
    <row r="429" spans="1:6" ht="15" hidden="1">
      <c r="A429" s="64"/>
      <c r="B429" s="64"/>
      <c r="C429" s="3"/>
      <c r="D429" s="3"/>
      <c r="E429" s="63"/>
      <c r="F429" s="80" t="e">
        <f t="shared" si="7"/>
        <v>#DIV/0!</v>
      </c>
    </row>
    <row r="430" spans="1:6" ht="19.5" customHeight="1" hidden="1">
      <c r="A430" s="64"/>
      <c r="B430" s="64"/>
      <c r="C430" s="3"/>
      <c r="D430" s="3"/>
      <c r="E430" s="63"/>
      <c r="F430" s="80" t="e">
        <f t="shared" si="7"/>
        <v>#DIV/0!</v>
      </c>
    </row>
    <row r="431" spans="1:6" ht="19.5" customHeight="1" hidden="1">
      <c r="A431" s="64"/>
      <c r="B431" s="64"/>
      <c r="C431" s="3"/>
      <c r="D431" s="3"/>
      <c r="E431" s="63"/>
      <c r="F431" s="80" t="e">
        <f t="shared" si="7"/>
        <v>#DIV/0!</v>
      </c>
    </row>
    <row r="432" spans="1:6" ht="19.5" customHeight="1" hidden="1">
      <c r="A432" s="64"/>
      <c r="B432" s="64"/>
      <c r="C432" s="3"/>
      <c r="D432" s="3"/>
      <c r="E432" s="63"/>
      <c r="F432" s="80" t="e">
        <f t="shared" si="7"/>
        <v>#DIV/0!</v>
      </c>
    </row>
    <row r="433" spans="1:6" ht="19.5" customHeight="1" hidden="1">
      <c r="A433" s="64"/>
      <c r="B433" s="64"/>
      <c r="C433" s="3"/>
      <c r="D433" s="3"/>
      <c r="E433" s="63"/>
      <c r="F433" s="80" t="e">
        <f t="shared" si="7"/>
        <v>#DIV/0!</v>
      </c>
    </row>
    <row r="434" spans="1:6" ht="19.5" customHeight="1" hidden="1">
      <c r="A434" s="64"/>
      <c r="B434" s="64"/>
      <c r="C434" s="3"/>
      <c r="D434" s="3"/>
      <c r="E434" s="63"/>
      <c r="F434" s="80" t="e">
        <f t="shared" si="7"/>
        <v>#DIV/0!</v>
      </c>
    </row>
    <row r="435" spans="1:6" ht="15" hidden="1">
      <c r="A435" s="64"/>
      <c r="B435" s="64"/>
      <c r="C435" s="3"/>
      <c r="D435" s="3"/>
      <c r="E435" s="63"/>
      <c r="F435" s="80" t="e">
        <f t="shared" si="7"/>
        <v>#DIV/0!</v>
      </c>
    </row>
    <row r="436" spans="1:6" ht="15" hidden="1">
      <c r="A436" s="64"/>
      <c r="B436" s="64"/>
      <c r="C436" s="3"/>
      <c r="D436" s="3"/>
      <c r="E436" s="63"/>
      <c r="F436" s="80" t="e">
        <f t="shared" si="7"/>
        <v>#DIV/0!</v>
      </c>
    </row>
    <row r="437" spans="1:6" ht="27.75" customHeight="1">
      <c r="A437" s="65" t="s">
        <v>42</v>
      </c>
      <c r="B437" s="65"/>
      <c r="C437" s="66">
        <f>SUBTOTAL(9,C121:C436)</f>
        <v>1225680.77</v>
      </c>
      <c r="D437" s="66">
        <f>E437-C437</f>
        <v>-128576.04000000004</v>
      </c>
      <c r="E437" s="66">
        <f>SUBTOTAL(9,E121:E436)</f>
        <v>1097104.73</v>
      </c>
      <c r="F437" s="86">
        <f t="shared" si="7"/>
        <v>0.89509826445266</v>
      </c>
    </row>
    <row r="438" spans="1:6" ht="15">
      <c r="A438" s="1"/>
      <c r="B438" s="1"/>
      <c r="C438" s="1"/>
      <c r="D438" s="1"/>
      <c r="E438" s="1"/>
      <c r="F438" s="1"/>
    </row>
  </sheetData>
  <sheetProtection/>
  <mergeCells count="1">
    <mergeCell ref="A6:B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3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7.8515625" style="0" customWidth="1"/>
    <col min="2" max="2" width="59.57421875" style="0" customWidth="1"/>
    <col min="3" max="5" width="18.7109375" style="0" customWidth="1"/>
    <col min="6" max="6" width="10.7109375" style="0" customWidth="1"/>
  </cols>
  <sheetData>
    <row r="1" ht="12" customHeight="1"/>
    <row r="2" spans="1:4" ht="18">
      <c r="A2" s="5" t="s">
        <v>56</v>
      </c>
      <c r="B2" s="2"/>
      <c r="C2" s="2"/>
      <c r="D2" s="2"/>
    </row>
    <row r="3" spans="1:6" ht="20.25" customHeight="1">
      <c r="A3" s="4"/>
      <c r="B3" s="9"/>
      <c r="C3" s="9"/>
      <c r="D3" s="9"/>
      <c r="E3" s="9"/>
      <c r="F3" s="9"/>
    </row>
    <row r="4" spans="1:6" ht="20.25" customHeight="1">
      <c r="A4" s="87" t="s">
        <v>89</v>
      </c>
      <c r="B4" s="87"/>
      <c r="C4" s="87"/>
      <c r="D4" s="87"/>
      <c r="E4" s="9"/>
      <c r="F4" s="9"/>
    </row>
    <row r="5" spans="1:6" ht="20.25" customHeight="1">
      <c r="A5" s="9"/>
      <c r="B5" s="9"/>
      <c r="C5" s="9"/>
      <c r="D5" s="9"/>
      <c r="E5" s="9"/>
      <c r="F5" s="9"/>
    </row>
    <row r="6" spans="1:6" ht="63.75" customHeight="1">
      <c r="A6" s="232" t="s">
        <v>65</v>
      </c>
      <c r="B6" s="233"/>
      <c r="C6" s="7" t="s">
        <v>90</v>
      </c>
      <c r="D6" s="12" t="s">
        <v>68</v>
      </c>
      <c r="E6" s="7" t="s">
        <v>41</v>
      </c>
      <c r="F6" s="7" t="s">
        <v>91</v>
      </c>
    </row>
    <row r="7" spans="1:6" s="18" customFormat="1" ht="409.5" customHeight="1" hidden="1">
      <c r="A7" s="88" t="s">
        <v>92</v>
      </c>
      <c r="B7" s="88" t="s">
        <v>93</v>
      </c>
      <c r="C7" s="89">
        <f>SUBTOTAL(9,C8:C22)</f>
        <v>634830.01</v>
      </c>
      <c r="D7" s="89">
        <f>E7-C7</f>
        <v>59596.72999999998</v>
      </c>
      <c r="E7" s="89">
        <f>SUBTOTAL(9,E8:E22)</f>
        <v>694426.74</v>
      </c>
      <c r="F7" s="90" t="e">
        <f>IF(#REF!&lt;&gt;0,#REF!/#REF!,"-")</f>
        <v>#REF!</v>
      </c>
    </row>
    <row r="8" spans="1:6" s="18" customFormat="1" ht="20.25" customHeight="1" hidden="1">
      <c r="A8" s="91"/>
      <c r="B8" s="92"/>
      <c r="C8" s="93"/>
      <c r="D8" s="93"/>
      <c r="E8" s="93"/>
      <c r="F8" s="94"/>
    </row>
    <row r="9" spans="1:6" s="19" customFormat="1" ht="409.5" customHeight="1" hidden="1">
      <c r="A9" s="95" t="s">
        <v>92</v>
      </c>
      <c r="B9" s="95" t="s">
        <v>93</v>
      </c>
      <c r="C9" s="96">
        <f>SUBTOTAL(9,C10:C21)</f>
        <v>634830.01</v>
      </c>
      <c r="D9" s="96">
        <f>E9-C9</f>
        <v>59596.72999999998</v>
      </c>
      <c r="E9" s="96">
        <f>SUBTOTAL(9,E10:E21)</f>
        <v>694426.74</v>
      </c>
      <c r="F9" s="97" t="e">
        <f>IF(#REF!&lt;&gt;0,#REF!/#REF!,"-")</f>
        <v>#REF!</v>
      </c>
    </row>
    <row r="10" spans="1:6" ht="20.25" customHeight="1" hidden="1">
      <c r="A10" s="98"/>
      <c r="B10" s="9"/>
      <c r="C10" s="99"/>
      <c r="D10" s="99"/>
      <c r="E10" s="99"/>
      <c r="F10" s="100"/>
    </row>
    <row r="11" spans="1:6" ht="409.5" customHeight="1" hidden="1">
      <c r="A11" s="101" t="s">
        <v>92</v>
      </c>
      <c r="B11" s="101" t="s">
        <v>93</v>
      </c>
      <c r="C11" s="102">
        <f>SUBTOTAL(9,C12:C20)</f>
        <v>634830.01</v>
      </c>
      <c r="D11" s="102">
        <f>E11-C11</f>
        <v>59596.72999999998</v>
      </c>
      <c r="E11" s="102">
        <f>SUBTOTAL(9,E12:E20)</f>
        <v>694426.74</v>
      </c>
      <c r="F11" s="103" t="e">
        <f>IF(#REF!&lt;&gt;0,#REF!/#REF!,"-")</f>
        <v>#REF!</v>
      </c>
    </row>
    <row r="12" spans="1:6" ht="20.25" customHeight="1" hidden="1">
      <c r="A12" s="98"/>
      <c r="B12" s="9"/>
      <c r="C12" s="99"/>
      <c r="D12" s="99"/>
      <c r="E12" s="99"/>
      <c r="F12" s="100"/>
    </row>
    <row r="13" spans="1:6" s="14" customFormat="1" ht="409.5" customHeight="1" hidden="1">
      <c r="A13" s="104" t="s">
        <v>92</v>
      </c>
      <c r="B13" s="104" t="s">
        <v>93</v>
      </c>
      <c r="C13" s="105">
        <f>SUBTOTAL(9,C14:C19)</f>
        <v>634830.01</v>
      </c>
      <c r="D13" s="105">
        <f>E13-C13</f>
        <v>59596.72999999998</v>
      </c>
      <c r="E13" s="105">
        <f>SUBTOTAL(9,E14:E19)</f>
        <v>694426.74</v>
      </c>
      <c r="F13" s="106" t="e">
        <f>IF(#REF!&lt;&gt;0,#REF!/#REF!,"-")</f>
        <v>#REF!</v>
      </c>
    </row>
    <row r="14" spans="1:6" ht="20.25" customHeight="1" hidden="1">
      <c r="A14" s="98"/>
      <c r="B14" s="9"/>
      <c r="C14" s="99"/>
      <c r="D14" s="99"/>
      <c r="E14" s="99"/>
      <c r="F14" s="100"/>
    </row>
    <row r="15" spans="1:6" s="13" customFormat="1" ht="409.5" customHeight="1" hidden="1">
      <c r="A15" s="21" t="s">
        <v>92</v>
      </c>
      <c r="B15" s="21" t="s">
        <v>93</v>
      </c>
      <c r="C15" s="22">
        <f>SUBTOTAL(9,C16:C18)</f>
        <v>634830.01</v>
      </c>
      <c r="D15" s="22">
        <f>E15-C15</f>
        <v>59596.72999999998</v>
      </c>
      <c r="E15" s="22">
        <f>SUBTOTAL(9,E16:E18)</f>
        <v>694426.74</v>
      </c>
      <c r="F15" s="107" t="e">
        <f>IF(#REF!&lt;&gt;0,#REF!/#REF!,"-")</f>
        <v>#REF!</v>
      </c>
    </row>
    <row r="16" spans="1:6" ht="20.25" customHeight="1" hidden="1">
      <c r="A16" s="98"/>
      <c r="B16" s="9"/>
      <c r="C16" s="99"/>
      <c r="D16" s="99"/>
      <c r="E16" s="99"/>
      <c r="F16" s="100"/>
    </row>
    <row r="17" spans="1:6" s="13" customFormat="1" ht="15" customHeight="1">
      <c r="A17" s="16" t="s">
        <v>92</v>
      </c>
      <c r="B17" s="16" t="s">
        <v>93</v>
      </c>
      <c r="C17" s="3">
        <v>634830.01</v>
      </c>
      <c r="D17" s="3">
        <f>E17-C17</f>
        <v>59596.72999999998</v>
      </c>
      <c r="E17" s="3">
        <v>694426.74</v>
      </c>
      <c r="F17" s="108">
        <f>E17/C17</f>
        <v>1.0938782493915182</v>
      </c>
    </row>
    <row r="18" spans="1:6" ht="20.25" customHeight="1" hidden="1">
      <c r="A18" s="35"/>
      <c r="B18" s="34"/>
      <c r="C18" s="36"/>
      <c r="D18" s="36"/>
      <c r="E18" s="36"/>
      <c r="F18" s="108" t="e">
        <f aca="true" t="shared" si="0" ref="F18:F80">E18/C18</f>
        <v>#DIV/0!</v>
      </c>
    </row>
    <row r="19" spans="1:6" ht="20.25" customHeight="1" hidden="1">
      <c r="A19" s="35"/>
      <c r="B19" s="34"/>
      <c r="C19" s="36"/>
      <c r="D19" s="36"/>
      <c r="E19" s="36"/>
      <c r="F19" s="108" t="e">
        <f t="shared" si="0"/>
        <v>#DIV/0!</v>
      </c>
    </row>
    <row r="20" spans="1:6" ht="20.25" customHeight="1" hidden="1">
      <c r="A20" s="35"/>
      <c r="B20" s="34"/>
      <c r="C20" s="36"/>
      <c r="D20" s="36"/>
      <c r="E20" s="36"/>
      <c r="F20" s="108" t="e">
        <f t="shared" si="0"/>
        <v>#DIV/0!</v>
      </c>
    </row>
    <row r="21" spans="1:6" ht="20.25" customHeight="1" hidden="1">
      <c r="A21" s="35"/>
      <c r="B21" s="34"/>
      <c r="C21" s="36"/>
      <c r="D21" s="36"/>
      <c r="E21" s="36"/>
      <c r="F21" s="108" t="e">
        <f t="shared" si="0"/>
        <v>#DIV/0!</v>
      </c>
    </row>
    <row r="22" spans="1:6" ht="20.25" customHeight="1" hidden="1">
      <c r="A22" s="35"/>
      <c r="B22" s="35"/>
      <c r="C22" s="36"/>
      <c r="D22" s="36"/>
      <c r="E22" s="36"/>
      <c r="F22" s="108" t="e">
        <f t="shared" si="0"/>
        <v>#DIV/0!</v>
      </c>
    </row>
    <row r="23" spans="1:6" s="18" customFormat="1" ht="409.5" customHeight="1" hidden="1">
      <c r="A23" s="32" t="s">
        <v>4</v>
      </c>
      <c r="B23" s="32" t="s">
        <v>94</v>
      </c>
      <c r="C23" s="33">
        <f>SUBTOTAL(9,C24:C38)</f>
        <v>66361.41</v>
      </c>
      <c r="D23" s="33">
        <f>E23-C23</f>
        <v>19655.589999999997</v>
      </c>
      <c r="E23" s="33">
        <f>SUBTOTAL(9,E24:E38)</f>
        <v>86017</v>
      </c>
      <c r="F23" s="108">
        <f t="shared" si="0"/>
        <v>1.2961900598555696</v>
      </c>
    </row>
    <row r="24" spans="1:6" s="18" customFormat="1" ht="20.25" customHeight="1" hidden="1">
      <c r="A24" s="34"/>
      <c r="B24" s="35"/>
      <c r="C24" s="36"/>
      <c r="D24" s="36"/>
      <c r="E24" s="36"/>
      <c r="F24" s="108" t="e">
        <f t="shared" si="0"/>
        <v>#DIV/0!</v>
      </c>
    </row>
    <row r="25" spans="1:6" s="19" customFormat="1" ht="409.5" customHeight="1" hidden="1">
      <c r="A25" s="37" t="s">
        <v>4</v>
      </c>
      <c r="B25" s="37" t="s">
        <v>94</v>
      </c>
      <c r="C25" s="38">
        <f>SUBTOTAL(9,C26:C37)</f>
        <v>66361.41</v>
      </c>
      <c r="D25" s="38">
        <f>E25-C25</f>
        <v>19655.589999999997</v>
      </c>
      <c r="E25" s="38">
        <f>SUBTOTAL(9,E26:E37)</f>
        <v>86017</v>
      </c>
      <c r="F25" s="108">
        <f t="shared" si="0"/>
        <v>1.2961900598555696</v>
      </c>
    </row>
    <row r="26" spans="1:6" ht="20.25" customHeight="1" hidden="1">
      <c r="A26" s="34"/>
      <c r="B26" s="35"/>
      <c r="C26" s="36"/>
      <c r="D26" s="36"/>
      <c r="E26" s="36"/>
      <c r="F26" s="108" t="e">
        <f t="shared" si="0"/>
        <v>#DIV/0!</v>
      </c>
    </row>
    <row r="27" spans="1:6" ht="409.5" customHeight="1" hidden="1">
      <c r="A27" s="39" t="s">
        <v>4</v>
      </c>
      <c r="B27" s="39" t="s">
        <v>94</v>
      </c>
      <c r="C27" s="40">
        <f>SUBTOTAL(9,C28:C36)</f>
        <v>66361.41</v>
      </c>
      <c r="D27" s="40">
        <f>E27-C27</f>
        <v>19655.589999999997</v>
      </c>
      <c r="E27" s="40">
        <f>SUBTOTAL(9,E28:E36)</f>
        <v>86017</v>
      </c>
      <c r="F27" s="108">
        <f t="shared" si="0"/>
        <v>1.2961900598555696</v>
      </c>
    </row>
    <row r="28" spans="1:6" ht="20.25" customHeight="1" hidden="1">
      <c r="A28" s="34"/>
      <c r="B28" s="35"/>
      <c r="C28" s="36"/>
      <c r="D28" s="36"/>
      <c r="E28" s="36"/>
      <c r="F28" s="108" t="e">
        <f t="shared" si="0"/>
        <v>#DIV/0!</v>
      </c>
    </row>
    <row r="29" spans="1:6" s="14" customFormat="1" ht="409.5" customHeight="1" hidden="1">
      <c r="A29" s="41" t="s">
        <v>4</v>
      </c>
      <c r="B29" s="41" t="s">
        <v>94</v>
      </c>
      <c r="C29" s="42">
        <f>SUBTOTAL(9,C30:C35)</f>
        <v>66361.41</v>
      </c>
      <c r="D29" s="42">
        <f>E29-C29</f>
        <v>19655.589999999997</v>
      </c>
      <c r="E29" s="42">
        <f>SUBTOTAL(9,E30:E35)</f>
        <v>86017</v>
      </c>
      <c r="F29" s="108">
        <f t="shared" si="0"/>
        <v>1.2961900598555696</v>
      </c>
    </row>
    <row r="30" spans="1:6" ht="20.25" customHeight="1" hidden="1">
      <c r="A30" s="34"/>
      <c r="B30" s="35"/>
      <c r="C30" s="36"/>
      <c r="D30" s="36"/>
      <c r="E30" s="36"/>
      <c r="F30" s="108" t="e">
        <f t="shared" si="0"/>
        <v>#DIV/0!</v>
      </c>
    </row>
    <row r="31" spans="1:6" s="13" customFormat="1" ht="409.5" customHeight="1" hidden="1">
      <c r="A31" s="21" t="s">
        <v>4</v>
      </c>
      <c r="B31" s="21" t="s">
        <v>94</v>
      </c>
      <c r="C31" s="22">
        <f>SUBTOTAL(9,C32:C34)</f>
        <v>66361.41</v>
      </c>
      <c r="D31" s="22">
        <f>E31-C31</f>
        <v>19655.589999999997</v>
      </c>
      <c r="E31" s="22">
        <f>SUBTOTAL(9,E32:E34)</f>
        <v>86017</v>
      </c>
      <c r="F31" s="108">
        <f t="shared" si="0"/>
        <v>1.2961900598555696</v>
      </c>
    </row>
    <row r="32" spans="1:6" ht="20.25" customHeight="1" hidden="1">
      <c r="A32" s="34"/>
      <c r="B32" s="35"/>
      <c r="C32" s="36"/>
      <c r="D32" s="36"/>
      <c r="E32" s="36"/>
      <c r="F32" s="108" t="e">
        <f t="shared" si="0"/>
        <v>#DIV/0!</v>
      </c>
    </row>
    <row r="33" spans="1:6" s="13" customFormat="1" ht="15" customHeight="1">
      <c r="A33" s="16" t="s">
        <v>4</v>
      </c>
      <c r="B33" s="16" t="s">
        <v>94</v>
      </c>
      <c r="C33" s="3">
        <v>66361.41</v>
      </c>
      <c r="D33" s="3">
        <f>E33-C33</f>
        <v>19655.589999999997</v>
      </c>
      <c r="E33" s="3">
        <v>86017</v>
      </c>
      <c r="F33" s="108">
        <f t="shared" si="0"/>
        <v>1.2961900598555696</v>
      </c>
    </row>
    <row r="34" spans="1:6" ht="20.25" customHeight="1" hidden="1">
      <c r="A34" s="35"/>
      <c r="B34" s="34"/>
      <c r="C34" s="36"/>
      <c r="D34" s="36"/>
      <c r="E34" s="36"/>
      <c r="F34" s="108" t="e">
        <f t="shared" si="0"/>
        <v>#DIV/0!</v>
      </c>
    </row>
    <row r="35" spans="1:6" ht="20.25" customHeight="1" hidden="1">
      <c r="A35" s="35"/>
      <c r="B35" s="34"/>
      <c r="C35" s="36"/>
      <c r="D35" s="36"/>
      <c r="E35" s="36"/>
      <c r="F35" s="108" t="e">
        <f t="shared" si="0"/>
        <v>#DIV/0!</v>
      </c>
    </row>
    <row r="36" spans="1:6" ht="20.25" customHeight="1" hidden="1">
      <c r="A36" s="35"/>
      <c r="B36" s="34"/>
      <c r="C36" s="36"/>
      <c r="D36" s="36"/>
      <c r="E36" s="36"/>
      <c r="F36" s="108" t="e">
        <f t="shared" si="0"/>
        <v>#DIV/0!</v>
      </c>
    </row>
    <row r="37" spans="1:6" ht="20.25" customHeight="1" hidden="1">
      <c r="A37" s="35"/>
      <c r="B37" s="34"/>
      <c r="C37" s="36"/>
      <c r="D37" s="36"/>
      <c r="E37" s="36"/>
      <c r="F37" s="108" t="e">
        <f t="shared" si="0"/>
        <v>#DIV/0!</v>
      </c>
    </row>
    <row r="38" spans="1:6" ht="20.25" customHeight="1" hidden="1">
      <c r="A38" s="35"/>
      <c r="B38" s="35"/>
      <c r="C38" s="36"/>
      <c r="D38" s="36"/>
      <c r="E38" s="36"/>
      <c r="F38" s="108" t="e">
        <f t="shared" si="0"/>
        <v>#DIV/0!</v>
      </c>
    </row>
    <row r="39" spans="1:6" s="18" customFormat="1" ht="409.5" customHeight="1" hidden="1">
      <c r="A39" s="32" t="s">
        <v>95</v>
      </c>
      <c r="B39" s="32" t="s">
        <v>96</v>
      </c>
      <c r="C39" s="33">
        <f>SUBTOTAL(9,C40:C54)</f>
        <v>265465.23</v>
      </c>
      <c r="D39" s="33">
        <f>E39-C39</f>
        <v>35416.23000000004</v>
      </c>
      <c r="E39" s="33">
        <f>SUBTOTAL(9,E40:E54)</f>
        <v>300881.46</v>
      </c>
      <c r="F39" s="108">
        <f t="shared" si="0"/>
        <v>1.1334119349641385</v>
      </c>
    </row>
    <row r="40" spans="1:6" s="18" customFormat="1" ht="20.25" customHeight="1" hidden="1">
      <c r="A40" s="34"/>
      <c r="B40" s="35"/>
      <c r="C40" s="36"/>
      <c r="D40" s="36"/>
      <c r="E40" s="36"/>
      <c r="F40" s="108" t="e">
        <f t="shared" si="0"/>
        <v>#DIV/0!</v>
      </c>
    </row>
    <row r="41" spans="1:6" s="19" customFormat="1" ht="409.5" customHeight="1" hidden="1">
      <c r="A41" s="37" t="s">
        <v>95</v>
      </c>
      <c r="B41" s="37" t="s">
        <v>96</v>
      </c>
      <c r="C41" s="38">
        <f>SUBTOTAL(9,C42:C53)</f>
        <v>265465.23</v>
      </c>
      <c r="D41" s="38">
        <f>E41-C41</f>
        <v>35416.23000000004</v>
      </c>
      <c r="E41" s="38">
        <f>SUBTOTAL(9,E42:E53)</f>
        <v>300881.46</v>
      </c>
      <c r="F41" s="108">
        <f t="shared" si="0"/>
        <v>1.1334119349641385</v>
      </c>
    </row>
    <row r="42" spans="1:6" ht="20.25" customHeight="1" hidden="1">
      <c r="A42" s="34"/>
      <c r="B42" s="35"/>
      <c r="C42" s="36"/>
      <c r="D42" s="36"/>
      <c r="E42" s="36"/>
      <c r="F42" s="108" t="e">
        <f t="shared" si="0"/>
        <v>#DIV/0!</v>
      </c>
    </row>
    <row r="43" spans="1:6" ht="409.5" customHeight="1" hidden="1">
      <c r="A43" s="39" t="s">
        <v>95</v>
      </c>
      <c r="B43" s="39" t="s">
        <v>96</v>
      </c>
      <c r="C43" s="40">
        <f>SUBTOTAL(9,C44:C52)</f>
        <v>265465.23</v>
      </c>
      <c r="D43" s="40">
        <f>E43-C43</f>
        <v>35416.23000000004</v>
      </c>
      <c r="E43" s="40">
        <f>SUBTOTAL(9,E44:E52)</f>
        <v>300881.46</v>
      </c>
      <c r="F43" s="108">
        <f t="shared" si="0"/>
        <v>1.1334119349641385</v>
      </c>
    </row>
    <row r="44" spans="1:6" ht="20.25" customHeight="1" hidden="1">
      <c r="A44" s="34"/>
      <c r="B44" s="35"/>
      <c r="C44" s="36"/>
      <c r="D44" s="36"/>
      <c r="E44" s="36"/>
      <c r="F44" s="108" t="e">
        <f t="shared" si="0"/>
        <v>#DIV/0!</v>
      </c>
    </row>
    <row r="45" spans="1:6" s="14" customFormat="1" ht="409.5" customHeight="1" hidden="1">
      <c r="A45" s="41" t="s">
        <v>95</v>
      </c>
      <c r="B45" s="41" t="s">
        <v>96</v>
      </c>
      <c r="C45" s="42">
        <f>SUBTOTAL(9,C46:C51)</f>
        <v>265465.23</v>
      </c>
      <c r="D45" s="42">
        <f>E45-C45</f>
        <v>35416.23000000004</v>
      </c>
      <c r="E45" s="42">
        <f>SUBTOTAL(9,E46:E51)</f>
        <v>300881.46</v>
      </c>
      <c r="F45" s="108">
        <f t="shared" si="0"/>
        <v>1.1334119349641385</v>
      </c>
    </row>
    <row r="46" spans="1:6" ht="20.25" customHeight="1" hidden="1">
      <c r="A46" s="34"/>
      <c r="B46" s="35"/>
      <c r="C46" s="36"/>
      <c r="D46" s="36"/>
      <c r="E46" s="36"/>
      <c r="F46" s="108" t="e">
        <f t="shared" si="0"/>
        <v>#DIV/0!</v>
      </c>
    </row>
    <row r="47" spans="1:6" s="13" customFormat="1" ht="409.5" customHeight="1" hidden="1">
      <c r="A47" s="21" t="s">
        <v>95</v>
      </c>
      <c r="B47" s="21" t="s">
        <v>96</v>
      </c>
      <c r="C47" s="22">
        <f>SUBTOTAL(9,C48:C50)</f>
        <v>265465.23</v>
      </c>
      <c r="D47" s="22">
        <f>E47-C47</f>
        <v>35416.23000000004</v>
      </c>
      <c r="E47" s="22">
        <f>SUBTOTAL(9,E48:E50)</f>
        <v>300881.46</v>
      </c>
      <c r="F47" s="108">
        <f t="shared" si="0"/>
        <v>1.1334119349641385</v>
      </c>
    </row>
    <row r="48" spans="1:6" ht="20.25" customHeight="1" hidden="1">
      <c r="A48" s="34"/>
      <c r="B48" s="35"/>
      <c r="C48" s="36"/>
      <c r="D48" s="36"/>
      <c r="E48" s="36"/>
      <c r="F48" s="108" t="e">
        <f t="shared" si="0"/>
        <v>#DIV/0!</v>
      </c>
    </row>
    <row r="49" spans="1:6" s="13" customFormat="1" ht="15" customHeight="1">
      <c r="A49" s="16" t="s">
        <v>95</v>
      </c>
      <c r="B49" s="16" t="s">
        <v>96</v>
      </c>
      <c r="C49" s="3">
        <v>265465.23</v>
      </c>
      <c r="D49" s="3">
        <f>E49-C49</f>
        <v>35416.23000000004</v>
      </c>
      <c r="E49" s="3">
        <v>300881.46</v>
      </c>
      <c r="F49" s="108">
        <f t="shared" si="0"/>
        <v>1.1334119349641385</v>
      </c>
    </row>
    <row r="50" spans="1:6" ht="20.25" customHeight="1" hidden="1">
      <c r="A50" s="35"/>
      <c r="B50" s="34"/>
      <c r="C50" s="36"/>
      <c r="D50" s="36"/>
      <c r="E50" s="36"/>
      <c r="F50" s="108" t="e">
        <f t="shared" si="0"/>
        <v>#DIV/0!</v>
      </c>
    </row>
    <row r="51" spans="1:6" ht="20.25" customHeight="1" hidden="1">
      <c r="A51" s="35"/>
      <c r="B51" s="34"/>
      <c r="C51" s="36"/>
      <c r="D51" s="36"/>
      <c r="E51" s="36"/>
      <c r="F51" s="108" t="e">
        <f t="shared" si="0"/>
        <v>#DIV/0!</v>
      </c>
    </row>
    <row r="52" spans="1:6" ht="20.25" customHeight="1" hidden="1">
      <c r="A52" s="35"/>
      <c r="B52" s="34"/>
      <c r="C52" s="36"/>
      <c r="D52" s="36"/>
      <c r="E52" s="36"/>
      <c r="F52" s="108" t="e">
        <f t="shared" si="0"/>
        <v>#DIV/0!</v>
      </c>
    </row>
    <row r="53" spans="1:6" ht="20.25" customHeight="1" hidden="1">
      <c r="A53" s="35"/>
      <c r="B53" s="34"/>
      <c r="C53" s="36"/>
      <c r="D53" s="36"/>
      <c r="E53" s="36"/>
      <c r="F53" s="108" t="e">
        <f t="shared" si="0"/>
        <v>#DIV/0!</v>
      </c>
    </row>
    <row r="54" spans="1:6" ht="20.25" customHeight="1" hidden="1">
      <c r="A54" s="35"/>
      <c r="B54" s="35"/>
      <c r="C54" s="36"/>
      <c r="D54" s="36"/>
      <c r="E54" s="36"/>
      <c r="F54" s="108" t="e">
        <f t="shared" si="0"/>
        <v>#DIV/0!</v>
      </c>
    </row>
    <row r="55" spans="1:6" s="18" customFormat="1" ht="409.5" customHeight="1" hidden="1">
      <c r="A55" s="32" t="s">
        <v>97</v>
      </c>
      <c r="B55" s="32" t="s">
        <v>98</v>
      </c>
      <c r="C55" s="33">
        <f>SUBTOTAL(9,C56:C70)</f>
        <v>13935.9</v>
      </c>
      <c r="D55" s="33">
        <f>E55-C55</f>
        <v>11373.1</v>
      </c>
      <c r="E55" s="33">
        <f>SUBTOTAL(9,E56:E70)</f>
        <v>25309</v>
      </c>
      <c r="F55" s="108">
        <f t="shared" si="0"/>
        <v>1.8161008618029693</v>
      </c>
    </row>
    <row r="56" spans="1:6" s="18" customFormat="1" ht="20.25" customHeight="1" hidden="1">
      <c r="A56" s="34"/>
      <c r="B56" s="35"/>
      <c r="C56" s="36"/>
      <c r="D56" s="36"/>
      <c r="E56" s="36"/>
      <c r="F56" s="108" t="e">
        <f t="shared" si="0"/>
        <v>#DIV/0!</v>
      </c>
    </row>
    <row r="57" spans="1:6" s="19" customFormat="1" ht="409.5" customHeight="1" hidden="1">
      <c r="A57" s="37" t="s">
        <v>97</v>
      </c>
      <c r="B57" s="37" t="s">
        <v>98</v>
      </c>
      <c r="C57" s="38">
        <f>SUBTOTAL(9,C58:C69)</f>
        <v>13935.9</v>
      </c>
      <c r="D57" s="38">
        <f>E57-C57</f>
        <v>11373.1</v>
      </c>
      <c r="E57" s="38">
        <f>SUBTOTAL(9,E58:E69)</f>
        <v>25309</v>
      </c>
      <c r="F57" s="108">
        <f t="shared" si="0"/>
        <v>1.8161008618029693</v>
      </c>
    </row>
    <row r="58" spans="1:6" ht="20.25" customHeight="1" hidden="1">
      <c r="A58" s="34"/>
      <c r="B58" s="35"/>
      <c r="C58" s="36"/>
      <c r="D58" s="36"/>
      <c r="E58" s="36"/>
      <c r="F58" s="108" t="e">
        <f t="shared" si="0"/>
        <v>#DIV/0!</v>
      </c>
    </row>
    <row r="59" spans="1:6" ht="409.5" customHeight="1" hidden="1">
      <c r="A59" s="39" t="s">
        <v>97</v>
      </c>
      <c r="B59" s="39" t="s">
        <v>98</v>
      </c>
      <c r="C59" s="40">
        <f>SUBTOTAL(9,C60:C68)</f>
        <v>13935.9</v>
      </c>
      <c r="D59" s="40">
        <f>E59-C59</f>
        <v>11373.1</v>
      </c>
      <c r="E59" s="40">
        <f>SUBTOTAL(9,E60:E68)</f>
        <v>25309</v>
      </c>
      <c r="F59" s="108">
        <f t="shared" si="0"/>
        <v>1.8161008618029693</v>
      </c>
    </row>
    <row r="60" spans="1:6" ht="20.25" customHeight="1" hidden="1">
      <c r="A60" s="34"/>
      <c r="B60" s="35"/>
      <c r="C60" s="36"/>
      <c r="D60" s="36"/>
      <c r="E60" s="36"/>
      <c r="F60" s="108" t="e">
        <f t="shared" si="0"/>
        <v>#DIV/0!</v>
      </c>
    </row>
    <row r="61" spans="1:6" s="14" customFormat="1" ht="409.5" customHeight="1" hidden="1">
      <c r="A61" s="41" t="s">
        <v>97</v>
      </c>
      <c r="B61" s="41" t="s">
        <v>98</v>
      </c>
      <c r="C61" s="42">
        <f>SUBTOTAL(9,C62:C67)</f>
        <v>13935.9</v>
      </c>
      <c r="D61" s="42">
        <f>E61-C61</f>
        <v>11373.1</v>
      </c>
      <c r="E61" s="42">
        <f>SUBTOTAL(9,E62:E67)</f>
        <v>25309</v>
      </c>
      <c r="F61" s="108">
        <f t="shared" si="0"/>
        <v>1.8161008618029693</v>
      </c>
    </row>
    <row r="62" spans="1:6" ht="20.25" customHeight="1" hidden="1">
      <c r="A62" s="34"/>
      <c r="B62" s="35"/>
      <c r="C62" s="36"/>
      <c r="D62" s="36"/>
      <c r="E62" s="36"/>
      <c r="F62" s="108" t="e">
        <f t="shared" si="0"/>
        <v>#DIV/0!</v>
      </c>
    </row>
    <row r="63" spans="1:6" s="13" customFormat="1" ht="409.5" customHeight="1" hidden="1">
      <c r="A63" s="21" t="s">
        <v>97</v>
      </c>
      <c r="B63" s="21" t="s">
        <v>98</v>
      </c>
      <c r="C63" s="22">
        <f>SUBTOTAL(9,C64:C66)</f>
        <v>13935.9</v>
      </c>
      <c r="D63" s="22">
        <f>E63-C63</f>
        <v>11373.1</v>
      </c>
      <c r="E63" s="22">
        <f>SUBTOTAL(9,E64:E66)</f>
        <v>25309</v>
      </c>
      <c r="F63" s="108">
        <f t="shared" si="0"/>
        <v>1.8161008618029693</v>
      </c>
    </row>
    <row r="64" spans="1:6" ht="20.25" customHeight="1" hidden="1">
      <c r="A64" s="34"/>
      <c r="B64" s="35"/>
      <c r="C64" s="36"/>
      <c r="D64" s="36"/>
      <c r="E64" s="36"/>
      <c r="F64" s="108" t="e">
        <f t="shared" si="0"/>
        <v>#DIV/0!</v>
      </c>
    </row>
    <row r="65" spans="1:6" s="13" customFormat="1" ht="15" customHeight="1">
      <c r="A65" s="16" t="s">
        <v>97</v>
      </c>
      <c r="B65" s="16" t="s">
        <v>98</v>
      </c>
      <c r="C65" s="3">
        <v>13935.9</v>
      </c>
      <c r="D65" s="3">
        <f>E65-C65</f>
        <v>11373.1</v>
      </c>
      <c r="E65" s="3">
        <v>25309</v>
      </c>
      <c r="F65" s="108">
        <f t="shared" si="0"/>
        <v>1.8161008618029693</v>
      </c>
    </row>
    <row r="66" spans="1:6" ht="20.25" customHeight="1" hidden="1">
      <c r="A66" s="35"/>
      <c r="B66" s="34"/>
      <c r="C66" s="36"/>
      <c r="D66" s="36"/>
      <c r="E66" s="36"/>
      <c r="F66" s="108" t="e">
        <f t="shared" si="0"/>
        <v>#DIV/0!</v>
      </c>
    </row>
    <row r="67" spans="1:6" ht="20.25" customHeight="1" hidden="1">
      <c r="A67" s="35"/>
      <c r="B67" s="34"/>
      <c r="C67" s="36"/>
      <c r="D67" s="36"/>
      <c r="E67" s="36"/>
      <c r="F67" s="108" t="e">
        <f t="shared" si="0"/>
        <v>#DIV/0!</v>
      </c>
    </row>
    <row r="68" spans="1:6" ht="20.25" customHeight="1" hidden="1">
      <c r="A68" s="35"/>
      <c r="B68" s="34"/>
      <c r="C68" s="36"/>
      <c r="D68" s="36"/>
      <c r="E68" s="36"/>
      <c r="F68" s="108" t="e">
        <f t="shared" si="0"/>
        <v>#DIV/0!</v>
      </c>
    </row>
    <row r="69" spans="1:6" ht="20.25" customHeight="1" hidden="1">
      <c r="A69" s="35"/>
      <c r="B69" s="34"/>
      <c r="C69" s="36"/>
      <c r="D69" s="36"/>
      <c r="E69" s="36"/>
      <c r="F69" s="108" t="e">
        <f t="shared" si="0"/>
        <v>#DIV/0!</v>
      </c>
    </row>
    <row r="70" spans="1:6" ht="20.25" customHeight="1" hidden="1">
      <c r="A70" s="35"/>
      <c r="B70" s="35"/>
      <c r="C70" s="36"/>
      <c r="D70" s="36"/>
      <c r="E70" s="36"/>
      <c r="F70" s="108" t="e">
        <f t="shared" si="0"/>
        <v>#DIV/0!</v>
      </c>
    </row>
    <row r="71" spans="1:6" s="18" customFormat="1" ht="409.5" customHeight="1" hidden="1">
      <c r="A71" s="32" t="s">
        <v>99</v>
      </c>
      <c r="B71" s="32" t="s">
        <v>100</v>
      </c>
      <c r="C71" s="33">
        <f>SUBTOTAL(9,C72:C86)</f>
        <v>0</v>
      </c>
      <c r="D71" s="33">
        <f>E71-C71</f>
        <v>15000</v>
      </c>
      <c r="E71" s="33">
        <f>SUBTOTAL(9,E72:E86)</f>
        <v>15000</v>
      </c>
      <c r="F71" s="108" t="e">
        <f t="shared" si="0"/>
        <v>#DIV/0!</v>
      </c>
    </row>
    <row r="72" spans="1:6" s="18" customFormat="1" ht="20.25" customHeight="1" hidden="1">
      <c r="A72" s="34"/>
      <c r="B72" s="35"/>
      <c r="C72" s="36"/>
      <c r="D72" s="36"/>
      <c r="E72" s="36"/>
      <c r="F72" s="108" t="e">
        <f t="shared" si="0"/>
        <v>#DIV/0!</v>
      </c>
    </row>
    <row r="73" spans="1:6" s="19" customFormat="1" ht="409.5" customHeight="1" hidden="1">
      <c r="A73" s="37" t="s">
        <v>99</v>
      </c>
      <c r="B73" s="37" t="s">
        <v>100</v>
      </c>
      <c r="C73" s="38">
        <f>SUBTOTAL(9,C74:C85)</f>
        <v>0</v>
      </c>
      <c r="D73" s="38">
        <f>E73-C73</f>
        <v>15000</v>
      </c>
      <c r="E73" s="38">
        <f>SUBTOTAL(9,E74:E85)</f>
        <v>15000</v>
      </c>
      <c r="F73" s="108" t="e">
        <f t="shared" si="0"/>
        <v>#DIV/0!</v>
      </c>
    </row>
    <row r="74" spans="1:6" ht="20.25" customHeight="1" hidden="1">
      <c r="A74" s="34"/>
      <c r="B74" s="35"/>
      <c r="C74" s="36"/>
      <c r="D74" s="36"/>
      <c r="E74" s="36"/>
      <c r="F74" s="108" t="e">
        <f t="shared" si="0"/>
        <v>#DIV/0!</v>
      </c>
    </row>
    <row r="75" spans="1:6" ht="409.5" customHeight="1" hidden="1">
      <c r="A75" s="39" t="s">
        <v>99</v>
      </c>
      <c r="B75" s="39" t="s">
        <v>100</v>
      </c>
      <c r="C75" s="40">
        <f>SUBTOTAL(9,C76:C84)</f>
        <v>0</v>
      </c>
      <c r="D75" s="40">
        <f>E75-C75</f>
        <v>15000</v>
      </c>
      <c r="E75" s="40">
        <f>SUBTOTAL(9,E76:E84)</f>
        <v>15000</v>
      </c>
      <c r="F75" s="108" t="e">
        <f t="shared" si="0"/>
        <v>#DIV/0!</v>
      </c>
    </row>
    <row r="76" spans="1:6" ht="20.25" customHeight="1" hidden="1">
      <c r="A76" s="34"/>
      <c r="B76" s="35"/>
      <c r="C76" s="36"/>
      <c r="D76" s="36"/>
      <c r="E76" s="36"/>
      <c r="F76" s="108" t="e">
        <f t="shared" si="0"/>
        <v>#DIV/0!</v>
      </c>
    </row>
    <row r="77" spans="1:6" s="14" customFormat="1" ht="409.5" customHeight="1" hidden="1">
      <c r="A77" s="41" t="s">
        <v>99</v>
      </c>
      <c r="B77" s="41" t="s">
        <v>100</v>
      </c>
      <c r="C77" s="42">
        <f>SUBTOTAL(9,C78:C83)</f>
        <v>0</v>
      </c>
      <c r="D77" s="42">
        <f>E77-C77</f>
        <v>15000</v>
      </c>
      <c r="E77" s="42">
        <f>SUBTOTAL(9,E78:E83)</f>
        <v>15000</v>
      </c>
      <c r="F77" s="108" t="e">
        <f t="shared" si="0"/>
        <v>#DIV/0!</v>
      </c>
    </row>
    <row r="78" spans="1:6" ht="20.25" customHeight="1" hidden="1">
      <c r="A78" s="34"/>
      <c r="B78" s="35"/>
      <c r="C78" s="36"/>
      <c r="D78" s="36"/>
      <c r="E78" s="36"/>
      <c r="F78" s="108" t="e">
        <f t="shared" si="0"/>
        <v>#DIV/0!</v>
      </c>
    </row>
    <row r="79" spans="1:6" s="13" customFormat="1" ht="409.5" customHeight="1" hidden="1">
      <c r="A79" s="21" t="s">
        <v>99</v>
      </c>
      <c r="B79" s="21" t="s">
        <v>100</v>
      </c>
      <c r="C79" s="22">
        <f>SUBTOTAL(9,C80:C82)</f>
        <v>0</v>
      </c>
      <c r="D79" s="22">
        <f>E79-C79</f>
        <v>15000</v>
      </c>
      <c r="E79" s="22">
        <f>SUBTOTAL(9,E80:E82)</f>
        <v>15000</v>
      </c>
      <c r="F79" s="108" t="e">
        <f t="shared" si="0"/>
        <v>#DIV/0!</v>
      </c>
    </row>
    <row r="80" spans="1:6" ht="20.25" customHeight="1" hidden="1">
      <c r="A80" s="34"/>
      <c r="B80" s="35"/>
      <c r="C80" s="36"/>
      <c r="D80" s="36"/>
      <c r="E80" s="36"/>
      <c r="F80" s="108" t="e">
        <f t="shared" si="0"/>
        <v>#DIV/0!</v>
      </c>
    </row>
    <row r="81" spans="1:6" s="13" customFormat="1" ht="15" customHeight="1">
      <c r="A81" s="16" t="s">
        <v>99</v>
      </c>
      <c r="B81" s="16" t="s">
        <v>100</v>
      </c>
      <c r="C81" s="3">
        <v>0</v>
      </c>
      <c r="D81" s="3">
        <f>E81-C81</f>
        <v>15000</v>
      </c>
      <c r="E81" s="3">
        <v>15000</v>
      </c>
      <c r="F81" s="108" t="s">
        <v>88</v>
      </c>
    </row>
    <row r="82" spans="1:6" ht="20.25" customHeight="1" hidden="1">
      <c r="A82" s="92"/>
      <c r="B82" s="91"/>
      <c r="C82" s="99"/>
      <c r="D82" s="99"/>
      <c r="E82" s="99"/>
      <c r="F82" s="100"/>
    </row>
    <row r="83" spans="1:6" ht="20.25" customHeight="1" hidden="1">
      <c r="A83" s="92"/>
      <c r="B83" s="91"/>
      <c r="C83" s="99"/>
      <c r="D83" s="99"/>
      <c r="E83" s="99"/>
      <c r="F83" s="100"/>
    </row>
    <row r="84" spans="1:6" ht="20.25" customHeight="1" hidden="1">
      <c r="A84" s="92"/>
      <c r="B84" s="91"/>
      <c r="C84" s="99"/>
      <c r="D84" s="99"/>
      <c r="E84" s="99"/>
      <c r="F84" s="100"/>
    </row>
    <row r="85" spans="1:6" ht="20.25" customHeight="1" hidden="1">
      <c r="A85" s="92"/>
      <c r="B85" s="91"/>
      <c r="C85" s="99"/>
      <c r="D85" s="99"/>
      <c r="E85" s="99"/>
      <c r="F85" s="100"/>
    </row>
    <row r="86" spans="1:6" ht="20.25" customHeight="1" hidden="1">
      <c r="A86" s="9"/>
      <c r="B86" s="9"/>
      <c r="C86" s="99"/>
      <c r="D86" s="99"/>
      <c r="E86" s="99"/>
      <c r="F86" s="100"/>
    </row>
    <row r="87" spans="1:6" ht="20.25" customHeight="1" hidden="1">
      <c r="A87" s="9"/>
      <c r="B87" s="9"/>
      <c r="C87" s="99"/>
      <c r="D87" s="99"/>
      <c r="E87" s="99"/>
      <c r="F87" s="100"/>
    </row>
    <row r="88" spans="1:6" ht="20.25" customHeight="1">
      <c r="A88" s="88" t="s">
        <v>40</v>
      </c>
      <c r="B88" s="109"/>
      <c r="C88" s="89">
        <f>SUBTOTAL(9,C17:C87)</f>
        <v>980592.55</v>
      </c>
      <c r="D88" s="89">
        <f>E88-C88</f>
        <v>141041.6499999999</v>
      </c>
      <c r="E88" s="89">
        <f>SUBTOTAL(9,E17:E87)</f>
        <v>1121634.2</v>
      </c>
      <c r="F88" s="90">
        <f>E88/C88</f>
        <v>1.1438330833739252</v>
      </c>
    </row>
    <row r="89" spans="2:6" ht="15">
      <c r="B89" s="1"/>
      <c r="C89" s="6"/>
      <c r="D89" s="6"/>
      <c r="E89" s="6"/>
      <c r="F89" s="110"/>
    </row>
    <row r="90" spans="1:6" ht="63.75" customHeight="1">
      <c r="A90" s="27" t="str">
        <f>A6</f>
        <v>Brojčana oznaka i naziv</v>
      </c>
      <c r="B90" s="28"/>
      <c r="C90" s="7" t="str">
        <f>C6</f>
        <v>Plan 2023.</v>
      </c>
      <c r="D90" s="7" t="str">
        <f>D6</f>
        <v>Povećanje/smanjenje plana</v>
      </c>
      <c r="E90" s="7" t="str">
        <f>E6</f>
        <v>Novi plan 2023.</v>
      </c>
      <c r="F90" s="111" t="str">
        <f>F6</f>
        <v>Indeks izvršenje / izvršenje prethodne godine</v>
      </c>
    </row>
    <row r="91" spans="1:6" s="18" customFormat="1" ht="409.5" customHeight="1" hidden="1">
      <c r="A91" s="88" t="s">
        <v>92</v>
      </c>
      <c r="B91" s="112" t="s">
        <v>93</v>
      </c>
      <c r="C91" s="89">
        <f>SUBTOTAL(9,C92:C115)</f>
        <v>634830.01</v>
      </c>
      <c r="D91" s="89">
        <f>E91-C91</f>
        <v>59596.72999999998</v>
      </c>
      <c r="E91" s="89">
        <f>SUBTOTAL(9,E92:E115)</f>
        <v>694426.74</v>
      </c>
      <c r="F91" s="90" t="e">
        <f>IF(#REF!&lt;&gt;0,#REF!/#REF!,"-")</f>
        <v>#REF!</v>
      </c>
    </row>
    <row r="92" spans="1:6" ht="30" customHeight="1" hidden="1">
      <c r="A92" s="98"/>
      <c r="B92" s="87"/>
      <c r="C92" s="99"/>
      <c r="D92" s="99"/>
      <c r="E92" s="113"/>
      <c r="F92" s="114"/>
    </row>
    <row r="93" spans="1:6" s="18" customFormat="1" ht="409.5" customHeight="1" hidden="1">
      <c r="A93" s="95" t="s">
        <v>92</v>
      </c>
      <c r="B93" s="115" t="s">
        <v>93</v>
      </c>
      <c r="C93" s="96">
        <f>SUBTOTAL(9,C94:C114)</f>
        <v>634830.01</v>
      </c>
      <c r="D93" s="96">
        <f>E93-C93</f>
        <v>59596.72999999998</v>
      </c>
      <c r="E93" s="96">
        <f>SUBTOTAL(9,E94:E114)</f>
        <v>694426.74</v>
      </c>
      <c r="F93" s="97" t="e">
        <f>IF(#REF!&lt;&gt;0,#REF!/#REF!,"-")</f>
        <v>#REF!</v>
      </c>
    </row>
    <row r="94" spans="1:6" ht="30" customHeight="1" hidden="1">
      <c r="A94" s="116"/>
      <c r="B94" s="5"/>
      <c r="C94" s="117"/>
      <c r="D94" s="117"/>
      <c r="E94" s="113"/>
      <c r="F94" s="114"/>
    </row>
    <row r="95" spans="1:6" s="18" customFormat="1" ht="409.5" customHeight="1" hidden="1">
      <c r="A95" s="118" t="s">
        <v>92</v>
      </c>
      <c r="B95" s="119" t="s">
        <v>93</v>
      </c>
      <c r="C95" s="120">
        <f>SUBTOTAL(9,C96:C113)</f>
        <v>634830.01</v>
      </c>
      <c r="D95" s="120">
        <f>E95-C95</f>
        <v>59596.72999999998</v>
      </c>
      <c r="E95" s="120">
        <f>SUBTOTAL(9,E96:E113)</f>
        <v>694426.74</v>
      </c>
      <c r="F95" s="121" t="e">
        <f>IF(#REF!&lt;&gt;0,#REF!/#REF!,"-")</f>
        <v>#REF!</v>
      </c>
    </row>
    <row r="96" spans="1:6" ht="30" customHeight="1" hidden="1">
      <c r="A96" s="116"/>
      <c r="B96" s="1"/>
      <c r="C96" s="93"/>
      <c r="D96" s="93"/>
      <c r="E96" s="113"/>
      <c r="F96" s="114"/>
    </row>
    <row r="97" spans="1:6" ht="409.5" customHeight="1" hidden="1">
      <c r="A97" s="122" t="s">
        <v>92</v>
      </c>
      <c r="B97" s="123" t="s">
        <v>93</v>
      </c>
      <c r="C97" s="124">
        <f>SUBTOTAL(9,C98:C112)</f>
        <v>634830.01</v>
      </c>
      <c r="D97" s="124">
        <f>E97-C97</f>
        <v>59596.72999999998</v>
      </c>
      <c r="E97" s="124">
        <f>SUBTOTAL(9,E98:E112)</f>
        <v>694426.74</v>
      </c>
      <c r="F97" s="125" t="e">
        <f>IF(#REF!&lt;&gt;0,#REF!/#REF!,"-")</f>
        <v>#REF!</v>
      </c>
    </row>
    <row r="98" spans="1:6" ht="30" customHeight="1" hidden="1">
      <c r="A98" s="116"/>
      <c r="B98" s="1"/>
      <c r="C98" s="126"/>
      <c r="D98" s="126"/>
      <c r="E98" s="113"/>
      <c r="F98" s="114"/>
    </row>
    <row r="99" spans="1:6" ht="409.5" customHeight="1" hidden="1">
      <c r="A99" s="127" t="s">
        <v>92</v>
      </c>
      <c r="B99" s="128" t="s">
        <v>93</v>
      </c>
      <c r="C99" s="129">
        <f>SUBTOTAL(9,C100:C111)</f>
        <v>634830.01</v>
      </c>
      <c r="D99" s="129">
        <f>E99-C99</f>
        <v>59596.72999999998</v>
      </c>
      <c r="E99" s="129">
        <f>SUBTOTAL(9,E100:E111)</f>
        <v>694426.74</v>
      </c>
      <c r="F99" s="130" t="e">
        <f>IF(#REF!&lt;&gt;0,#REF!/#REF!,"-")</f>
        <v>#REF!</v>
      </c>
    </row>
    <row r="100" spans="1:6" ht="30" customHeight="1" hidden="1">
      <c r="A100" s="116"/>
      <c r="B100" s="1"/>
      <c r="C100" s="131"/>
      <c r="D100" s="131"/>
      <c r="E100" s="113"/>
      <c r="F100" s="114"/>
    </row>
    <row r="101" spans="1:6" ht="409.5" customHeight="1" hidden="1">
      <c r="A101" s="132" t="s">
        <v>92</v>
      </c>
      <c r="B101" s="133" t="s">
        <v>93</v>
      </c>
      <c r="C101" s="134">
        <f>SUBTOTAL(9,C102:C110)</f>
        <v>634830.01</v>
      </c>
      <c r="D101" s="134">
        <f>E101-C101</f>
        <v>59596.72999999998</v>
      </c>
      <c r="E101" s="134">
        <f>SUBTOTAL(9,E102:E110)</f>
        <v>694426.74</v>
      </c>
      <c r="F101" s="135" t="e">
        <f>IF(#REF!&lt;&gt;0,#REF!/#REF!,"-")</f>
        <v>#REF!</v>
      </c>
    </row>
    <row r="102" spans="1:6" ht="30" customHeight="1" hidden="1">
      <c r="A102" s="116"/>
      <c r="B102" s="1"/>
      <c r="C102" s="36"/>
      <c r="D102" s="36"/>
      <c r="E102" s="113"/>
      <c r="F102" s="114"/>
    </row>
    <row r="103" spans="1:6" ht="409.5" customHeight="1" hidden="1">
      <c r="A103" s="136" t="s">
        <v>92</v>
      </c>
      <c r="B103" s="137" t="s">
        <v>93</v>
      </c>
      <c r="C103" s="20">
        <f>SUBTOTAL(9,C104:C109)</f>
        <v>634830.01</v>
      </c>
      <c r="D103" s="20">
        <f>E103-C103</f>
        <v>59596.72999999998</v>
      </c>
      <c r="E103" s="20">
        <f>SUBTOTAL(9,E104:E109)</f>
        <v>694426.74</v>
      </c>
      <c r="F103" s="138" t="e">
        <f>IF(#REF!&lt;&gt;0,#REF!/#REF!,"-")</f>
        <v>#REF!</v>
      </c>
    </row>
    <row r="104" spans="1:6" ht="22.5" customHeight="1" hidden="1">
      <c r="A104" s="116"/>
      <c r="B104" s="1"/>
      <c r="C104" s="36"/>
      <c r="D104" s="36"/>
      <c r="E104" s="36"/>
      <c r="F104" s="139"/>
    </row>
    <row r="105" spans="1:6" ht="409.5" customHeight="1" hidden="1">
      <c r="A105" s="34" t="s">
        <v>92</v>
      </c>
      <c r="B105" s="140" t="s">
        <v>93</v>
      </c>
      <c r="C105" s="36">
        <f>SUBTOTAL(9,C106:C108)</f>
        <v>634830.01</v>
      </c>
      <c r="D105" s="36">
        <f>E105-C105</f>
        <v>59596.72999999998</v>
      </c>
      <c r="E105" s="36">
        <f>SUBTOTAL(9,E106:E108)</f>
        <v>694426.74</v>
      </c>
      <c r="F105" s="139" t="e">
        <f>IF(#REF!&lt;&gt;0,#REF!/#REF!,"-")</f>
        <v>#REF!</v>
      </c>
    </row>
    <row r="106" spans="1:6" ht="30" customHeight="1" hidden="1">
      <c r="A106" s="116"/>
      <c r="B106" s="1"/>
      <c r="C106" s="141"/>
      <c r="D106" s="141"/>
      <c r="E106" s="113"/>
      <c r="F106" s="114"/>
    </row>
    <row r="107" spans="1:6" ht="15" customHeight="1">
      <c r="A107" s="16" t="s">
        <v>92</v>
      </c>
      <c r="B107" s="64" t="s">
        <v>93</v>
      </c>
      <c r="C107" s="3">
        <v>634830.01</v>
      </c>
      <c r="D107" s="3">
        <f>E107-C107</f>
        <v>59596.72999999998</v>
      </c>
      <c r="E107" s="3">
        <v>694426.74</v>
      </c>
      <c r="F107" s="108">
        <f>E107/C107</f>
        <v>1.0938782493915182</v>
      </c>
    </row>
    <row r="108" spans="1:6" ht="15" hidden="1">
      <c r="A108" s="64"/>
      <c r="B108" s="64"/>
      <c r="C108" s="3"/>
      <c r="D108" s="3"/>
      <c r="E108" s="3"/>
      <c r="F108" s="108" t="e">
        <f aca="true" t="shared" si="1" ref="F108:F171">E108/C108</f>
        <v>#DIV/0!</v>
      </c>
    </row>
    <row r="109" spans="1:6" ht="15" hidden="1">
      <c r="A109" s="64"/>
      <c r="B109" s="64"/>
      <c r="C109" s="3"/>
      <c r="D109" s="3"/>
      <c r="E109" s="3"/>
      <c r="F109" s="108" t="e">
        <f t="shared" si="1"/>
        <v>#DIV/0!</v>
      </c>
    </row>
    <row r="110" spans="1:6" ht="19.5" customHeight="1" hidden="1">
      <c r="A110" s="64"/>
      <c r="B110" s="64"/>
      <c r="C110" s="3"/>
      <c r="D110" s="3"/>
      <c r="E110" s="3"/>
      <c r="F110" s="108" t="e">
        <f t="shared" si="1"/>
        <v>#DIV/0!</v>
      </c>
    </row>
    <row r="111" spans="1:6" ht="19.5" customHeight="1" hidden="1">
      <c r="A111" s="64"/>
      <c r="B111" s="64"/>
      <c r="C111" s="3"/>
      <c r="D111" s="3"/>
      <c r="E111" s="3"/>
      <c r="F111" s="108" t="e">
        <f t="shared" si="1"/>
        <v>#DIV/0!</v>
      </c>
    </row>
    <row r="112" spans="1:6" ht="19.5" customHeight="1" hidden="1">
      <c r="A112" s="64"/>
      <c r="B112" s="64"/>
      <c r="C112" s="3"/>
      <c r="D112" s="3"/>
      <c r="E112" s="3"/>
      <c r="F112" s="108" t="e">
        <f t="shared" si="1"/>
        <v>#DIV/0!</v>
      </c>
    </row>
    <row r="113" spans="1:6" ht="19.5" customHeight="1" hidden="1">
      <c r="A113" s="64"/>
      <c r="B113" s="64"/>
      <c r="C113" s="3"/>
      <c r="D113" s="3"/>
      <c r="E113" s="3"/>
      <c r="F113" s="108" t="e">
        <f t="shared" si="1"/>
        <v>#DIV/0!</v>
      </c>
    </row>
    <row r="114" spans="1:6" ht="19.5" customHeight="1" hidden="1">
      <c r="A114" s="64"/>
      <c r="B114" s="64"/>
      <c r="C114" s="3"/>
      <c r="D114" s="3"/>
      <c r="E114" s="3"/>
      <c r="F114" s="108" t="e">
        <f t="shared" si="1"/>
        <v>#DIV/0!</v>
      </c>
    </row>
    <row r="115" spans="1:6" ht="15" hidden="1">
      <c r="A115" s="64"/>
      <c r="B115" s="64"/>
      <c r="C115" s="3"/>
      <c r="D115" s="3"/>
      <c r="E115" s="3"/>
      <c r="F115" s="108" t="e">
        <f t="shared" si="1"/>
        <v>#DIV/0!</v>
      </c>
    </row>
    <row r="116" spans="1:6" s="18" customFormat="1" ht="409.5" customHeight="1" hidden="1">
      <c r="A116" s="32" t="s">
        <v>4</v>
      </c>
      <c r="B116" s="142" t="s">
        <v>94</v>
      </c>
      <c r="C116" s="33">
        <f>SUBTOTAL(9,C117:C140)</f>
        <v>185973.87</v>
      </c>
      <c r="D116" s="33">
        <f>E116-C116</f>
        <v>-90956.87</v>
      </c>
      <c r="E116" s="33">
        <f>SUBTOTAL(9,E117:E140)</f>
        <v>95017</v>
      </c>
      <c r="F116" s="108">
        <f t="shared" si="1"/>
        <v>0.510915861459462</v>
      </c>
    </row>
    <row r="117" spans="1:6" ht="30" customHeight="1" hidden="1">
      <c r="A117" s="34"/>
      <c r="B117" s="140"/>
      <c r="C117" s="36"/>
      <c r="D117" s="36"/>
      <c r="E117" s="3"/>
      <c r="F117" s="108" t="e">
        <f t="shared" si="1"/>
        <v>#DIV/0!</v>
      </c>
    </row>
    <row r="118" spans="1:6" s="18" customFormat="1" ht="409.5" customHeight="1" hidden="1">
      <c r="A118" s="37" t="s">
        <v>4</v>
      </c>
      <c r="B118" s="143" t="s">
        <v>94</v>
      </c>
      <c r="C118" s="38">
        <f>SUBTOTAL(9,C119:C139)</f>
        <v>185973.87</v>
      </c>
      <c r="D118" s="38">
        <f>E118-C118</f>
        <v>-90956.87</v>
      </c>
      <c r="E118" s="38">
        <f>SUBTOTAL(9,E119:E139)</f>
        <v>95017</v>
      </c>
      <c r="F118" s="108">
        <f t="shared" si="1"/>
        <v>0.510915861459462</v>
      </c>
    </row>
    <row r="119" spans="1:6" ht="30" customHeight="1" hidden="1">
      <c r="A119" s="16"/>
      <c r="B119" s="140"/>
      <c r="C119" s="36"/>
      <c r="D119" s="36"/>
      <c r="E119" s="3"/>
      <c r="F119" s="108" t="e">
        <f t="shared" si="1"/>
        <v>#DIV/0!</v>
      </c>
    </row>
    <row r="120" spans="1:6" s="18" customFormat="1" ht="409.5" customHeight="1" hidden="1">
      <c r="A120" s="39" t="s">
        <v>4</v>
      </c>
      <c r="B120" s="144" t="s">
        <v>94</v>
      </c>
      <c r="C120" s="40">
        <f>SUBTOTAL(9,C121:C138)</f>
        <v>185973.87</v>
      </c>
      <c r="D120" s="40">
        <f>E120-C120</f>
        <v>-90956.87</v>
      </c>
      <c r="E120" s="40">
        <f>SUBTOTAL(9,E121:E138)</f>
        <v>95017</v>
      </c>
      <c r="F120" s="108">
        <f t="shared" si="1"/>
        <v>0.510915861459462</v>
      </c>
    </row>
    <row r="121" spans="1:6" ht="30" customHeight="1" hidden="1">
      <c r="A121" s="16"/>
      <c r="B121" s="64"/>
      <c r="C121" s="36"/>
      <c r="D121" s="36"/>
      <c r="E121" s="3"/>
      <c r="F121" s="108" t="e">
        <f t="shared" si="1"/>
        <v>#DIV/0!</v>
      </c>
    </row>
    <row r="122" spans="1:6" ht="409.5" customHeight="1" hidden="1">
      <c r="A122" s="41" t="s">
        <v>4</v>
      </c>
      <c r="B122" s="145" t="s">
        <v>94</v>
      </c>
      <c r="C122" s="42">
        <f>SUBTOTAL(9,C123:C137)</f>
        <v>185973.87</v>
      </c>
      <c r="D122" s="42">
        <f>E122-C122</f>
        <v>-90956.87</v>
      </c>
      <c r="E122" s="42">
        <f>SUBTOTAL(9,E123:E137)</f>
        <v>95017</v>
      </c>
      <c r="F122" s="108">
        <f t="shared" si="1"/>
        <v>0.510915861459462</v>
      </c>
    </row>
    <row r="123" spans="1:6" ht="30" customHeight="1" hidden="1">
      <c r="A123" s="16"/>
      <c r="B123" s="64"/>
      <c r="C123" s="36"/>
      <c r="D123" s="36"/>
      <c r="E123" s="3"/>
      <c r="F123" s="108" t="e">
        <f t="shared" si="1"/>
        <v>#DIV/0!</v>
      </c>
    </row>
    <row r="124" spans="1:6" ht="409.5" customHeight="1" hidden="1">
      <c r="A124" s="21" t="s">
        <v>4</v>
      </c>
      <c r="B124" s="146" t="s">
        <v>94</v>
      </c>
      <c r="C124" s="22">
        <f>SUBTOTAL(9,C125:C136)</f>
        <v>185973.87</v>
      </c>
      <c r="D124" s="22">
        <f>E124-C124</f>
        <v>-90956.87</v>
      </c>
      <c r="E124" s="22">
        <f>SUBTOTAL(9,E125:E136)</f>
        <v>95017</v>
      </c>
      <c r="F124" s="108">
        <f t="shared" si="1"/>
        <v>0.510915861459462</v>
      </c>
    </row>
    <row r="125" spans="1:6" ht="30" customHeight="1" hidden="1">
      <c r="A125" s="16"/>
      <c r="B125" s="64"/>
      <c r="C125" s="36"/>
      <c r="D125" s="36"/>
      <c r="E125" s="3"/>
      <c r="F125" s="108" t="e">
        <f t="shared" si="1"/>
        <v>#DIV/0!</v>
      </c>
    </row>
    <row r="126" spans="1:6" ht="409.5" customHeight="1" hidden="1">
      <c r="A126" s="147" t="s">
        <v>4</v>
      </c>
      <c r="B126" s="148" t="s">
        <v>94</v>
      </c>
      <c r="C126" s="61">
        <f>SUBTOTAL(9,C127:C135)</f>
        <v>185973.87</v>
      </c>
      <c r="D126" s="61">
        <f>E126-C126</f>
        <v>-90956.87</v>
      </c>
      <c r="E126" s="61">
        <f>SUBTOTAL(9,E127:E135)</f>
        <v>95017</v>
      </c>
      <c r="F126" s="108">
        <f t="shared" si="1"/>
        <v>0.510915861459462</v>
      </c>
    </row>
    <row r="127" spans="1:6" ht="30" customHeight="1" hidden="1">
      <c r="A127" s="16"/>
      <c r="B127" s="64"/>
      <c r="C127" s="36"/>
      <c r="D127" s="36"/>
      <c r="E127" s="3"/>
      <c r="F127" s="108" t="e">
        <f t="shared" si="1"/>
        <v>#DIV/0!</v>
      </c>
    </row>
    <row r="128" spans="1:6" ht="409.5" customHeight="1" hidden="1">
      <c r="A128" s="136" t="s">
        <v>4</v>
      </c>
      <c r="B128" s="137" t="s">
        <v>94</v>
      </c>
      <c r="C128" s="20">
        <f>SUBTOTAL(9,C129:C134)</f>
        <v>185973.87</v>
      </c>
      <c r="D128" s="20">
        <f>E128-C128</f>
        <v>-90956.87</v>
      </c>
      <c r="E128" s="20">
        <f>SUBTOTAL(9,E129:E134)</f>
        <v>95017</v>
      </c>
      <c r="F128" s="108">
        <f t="shared" si="1"/>
        <v>0.510915861459462</v>
      </c>
    </row>
    <row r="129" spans="1:6" ht="22.5" customHeight="1" hidden="1">
      <c r="A129" s="16"/>
      <c r="B129" s="64"/>
      <c r="C129" s="36"/>
      <c r="D129" s="36"/>
      <c r="E129" s="36"/>
      <c r="F129" s="108" t="e">
        <f t="shared" si="1"/>
        <v>#DIV/0!</v>
      </c>
    </row>
    <row r="130" spans="1:6" ht="409.5" customHeight="1" hidden="1">
      <c r="A130" s="34" t="s">
        <v>4</v>
      </c>
      <c r="B130" s="140" t="s">
        <v>94</v>
      </c>
      <c r="C130" s="36">
        <f>SUBTOTAL(9,C131:C133)</f>
        <v>185973.87</v>
      </c>
      <c r="D130" s="36">
        <f>E130-C130</f>
        <v>-90956.87</v>
      </c>
      <c r="E130" s="36">
        <f>SUBTOTAL(9,E131:E133)</f>
        <v>95017</v>
      </c>
      <c r="F130" s="108">
        <f t="shared" si="1"/>
        <v>0.510915861459462</v>
      </c>
    </row>
    <row r="131" spans="1:6" ht="30" customHeight="1" hidden="1">
      <c r="A131" s="16"/>
      <c r="B131" s="64"/>
      <c r="C131" s="62"/>
      <c r="D131" s="62"/>
      <c r="E131" s="3"/>
      <c r="F131" s="108" t="e">
        <f t="shared" si="1"/>
        <v>#DIV/0!</v>
      </c>
    </row>
    <row r="132" spans="1:6" ht="15" customHeight="1">
      <c r="A132" s="16" t="s">
        <v>4</v>
      </c>
      <c r="B132" s="64" t="s">
        <v>94</v>
      </c>
      <c r="C132" s="3">
        <v>185973.87</v>
      </c>
      <c r="D132" s="3">
        <f>E132-C132</f>
        <v>-90956.87</v>
      </c>
      <c r="E132" s="3">
        <v>95017</v>
      </c>
      <c r="F132" s="108">
        <f t="shared" si="1"/>
        <v>0.510915861459462</v>
      </c>
    </row>
    <row r="133" spans="1:6" ht="15" hidden="1">
      <c r="A133" s="64"/>
      <c r="B133" s="64"/>
      <c r="C133" s="3"/>
      <c r="D133" s="3"/>
      <c r="E133" s="3"/>
      <c r="F133" s="108" t="e">
        <f t="shared" si="1"/>
        <v>#DIV/0!</v>
      </c>
    </row>
    <row r="134" spans="1:6" ht="15" hidden="1">
      <c r="A134" s="64"/>
      <c r="B134" s="64"/>
      <c r="C134" s="3"/>
      <c r="D134" s="3"/>
      <c r="E134" s="3"/>
      <c r="F134" s="108" t="e">
        <f t="shared" si="1"/>
        <v>#DIV/0!</v>
      </c>
    </row>
    <row r="135" spans="1:6" ht="19.5" customHeight="1" hidden="1">
      <c r="A135" s="64"/>
      <c r="B135" s="64"/>
      <c r="C135" s="3"/>
      <c r="D135" s="3"/>
      <c r="E135" s="3"/>
      <c r="F135" s="108" t="e">
        <f t="shared" si="1"/>
        <v>#DIV/0!</v>
      </c>
    </row>
    <row r="136" spans="1:6" ht="19.5" customHeight="1" hidden="1">
      <c r="A136" s="64"/>
      <c r="B136" s="64"/>
      <c r="C136" s="3"/>
      <c r="D136" s="3"/>
      <c r="E136" s="3"/>
      <c r="F136" s="108" t="e">
        <f t="shared" si="1"/>
        <v>#DIV/0!</v>
      </c>
    </row>
    <row r="137" spans="1:6" ht="19.5" customHeight="1" hidden="1">
      <c r="A137" s="64"/>
      <c r="B137" s="64"/>
      <c r="C137" s="3"/>
      <c r="D137" s="3"/>
      <c r="E137" s="3"/>
      <c r="F137" s="108" t="e">
        <f t="shared" si="1"/>
        <v>#DIV/0!</v>
      </c>
    </row>
    <row r="138" spans="1:6" ht="19.5" customHeight="1" hidden="1">
      <c r="A138" s="64"/>
      <c r="B138" s="64"/>
      <c r="C138" s="3"/>
      <c r="D138" s="3"/>
      <c r="E138" s="3"/>
      <c r="F138" s="108" t="e">
        <f t="shared" si="1"/>
        <v>#DIV/0!</v>
      </c>
    </row>
    <row r="139" spans="1:6" ht="19.5" customHeight="1" hidden="1">
      <c r="A139" s="64"/>
      <c r="B139" s="64"/>
      <c r="C139" s="3"/>
      <c r="D139" s="3"/>
      <c r="E139" s="3"/>
      <c r="F139" s="108" t="e">
        <f t="shared" si="1"/>
        <v>#DIV/0!</v>
      </c>
    </row>
    <row r="140" spans="1:6" ht="15" hidden="1">
      <c r="A140" s="64"/>
      <c r="B140" s="64"/>
      <c r="C140" s="3"/>
      <c r="D140" s="3"/>
      <c r="E140" s="3"/>
      <c r="F140" s="108" t="e">
        <f t="shared" si="1"/>
        <v>#DIV/0!</v>
      </c>
    </row>
    <row r="141" spans="1:6" s="18" customFormat="1" ht="409.5" customHeight="1" hidden="1">
      <c r="A141" s="32" t="s">
        <v>95</v>
      </c>
      <c r="B141" s="142" t="s">
        <v>96</v>
      </c>
      <c r="C141" s="33">
        <f>SUBTOTAL(9,C142:C165)</f>
        <v>390940.98999999993</v>
      </c>
      <c r="D141" s="33">
        <f>E141-C141</f>
        <v>-114359.10999999993</v>
      </c>
      <c r="E141" s="33">
        <f>SUBTOTAL(9,E142:E165)</f>
        <v>276581.88</v>
      </c>
      <c r="F141" s="108">
        <f t="shared" si="1"/>
        <v>0.7074773100666677</v>
      </c>
    </row>
    <row r="142" spans="1:6" ht="30" customHeight="1" hidden="1">
      <c r="A142" s="34"/>
      <c r="B142" s="140"/>
      <c r="C142" s="36"/>
      <c r="D142" s="36"/>
      <c r="E142" s="3"/>
      <c r="F142" s="108" t="e">
        <f t="shared" si="1"/>
        <v>#DIV/0!</v>
      </c>
    </row>
    <row r="143" spans="1:6" s="18" customFormat="1" ht="409.5" customHeight="1" hidden="1">
      <c r="A143" s="37" t="s">
        <v>95</v>
      </c>
      <c r="B143" s="143" t="s">
        <v>96</v>
      </c>
      <c r="C143" s="38">
        <f>SUBTOTAL(9,C144:C164)</f>
        <v>390940.98999999993</v>
      </c>
      <c r="D143" s="38">
        <f>E143-C143</f>
        <v>-114359.10999999993</v>
      </c>
      <c r="E143" s="38">
        <f>SUBTOTAL(9,E144:E164)</f>
        <v>276581.88</v>
      </c>
      <c r="F143" s="108">
        <f t="shared" si="1"/>
        <v>0.7074773100666677</v>
      </c>
    </row>
    <row r="144" spans="1:6" ht="30" customHeight="1" hidden="1">
      <c r="A144" s="16"/>
      <c r="B144" s="140"/>
      <c r="C144" s="36"/>
      <c r="D144" s="36"/>
      <c r="E144" s="3"/>
      <c r="F144" s="108" t="e">
        <f t="shared" si="1"/>
        <v>#DIV/0!</v>
      </c>
    </row>
    <row r="145" spans="1:6" s="18" customFormat="1" ht="409.5" customHeight="1" hidden="1">
      <c r="A145" s="39" t="s">
        <v>95</v>
      </c>
      <c r="B145" s="144" t="s">
        <v>96</v>
      </c>
      <c r="C145" s="40">
        <f>SUBTOTAL(9,C146:C163)</f>
        <v>390940.98999999993</v>
      </c>
      <c r="D145" s="40">
        <f>E145-C145</f>
        <v>-114359.10999999993</v>
      </c>
      <c r="E145" s="40">
        <f>SUBTOTAL(9,E146:E163)</f>
        <v>276581.88</v>
      </c>
      <c r="F145" s="108">
        <f t="shared" si="1"/>
        <v>0.7074773100666677</v>
      </c>
    </row>
    <row r="146" spans="1:6" ht="30" customHeight="1" hidden="1">
      <c r="A146" s="16"/>
      <c r="B146" s="64"/>
      <c r="C146" s="36"/>
      <c r="D146" s="36"/>
      <c r="E146" s="3"/>
      <c r="F146" s="108" t="e">
        <f t="shared" si="1"/>
        <v>#DIV/0!</v>
      </c>
    </row>
    <row r="147" spans="1:6" ht="409.5" customHeight="1" hidden="1">
      <c r="A147" s="41" t="s">
        <v>95</v>
      </c>
      <c r="B147" s="145" t="s">
        <v>96</v>
      </c>
      <c r="C147" s="42">
        <f>SUBTOTAL(9,C148:C162)</f>
        <v>390940.98999999993</v>
      </c>
      <c r="D147" s="42">
        <f>E147-C147</f>
        <v>-114359.10999999993</v>
      </c>
      <c r="E147" s="42">
        <f>SUBTOTAL(9,E148:E162)</f>
        <v>276581.88</v>
      </c>
      <c r="F147" s="108">
        <f t="shared" si="1"/>
        <v>0.7074773100666677</v>
      </c>
    </row>
    <row r="148" spans="1:6" ht="30" customHeight="1" hidden="1">
      <c r="A148" s="16"/>
      <c r="B148" s="64"/>
      <c r="C148" s="36"/>
      <c r="D148" s="36"/>
      <c r="E148" s="3"/>
      <c r="F148" s="108" t="e">
        <f t="shared" si="1"/>
        <v>#DIV/0!</v>
      </c>
    </row>
    <row r="149" spans="1:6" ht="409.5" customHeight="1" hidden="1">
      <c r="A149" s="21" t="s">
        <v>95</v>
      </c>
      <c r="B149" s="146" t="s">
        <v>96</v>
      </c>
      <c r="C149" s="22">
        <f>SUBTOTAL(9,C150:C161)</f>
        <v>390940.98999999993</v>
      </c>
      <c r="D149" s="22">
        <f>E149-C149</f>
        <v>-114359.10999999993</v>
      </c>
      <c r="E149" s="22">
        <f>SUBTOTAL(9,E150:E161)</f>
        <v>276581.88</v>
      </c>
      <c r="F149" s="108">
        <f t="shared" si="1"/>
        <v>0.7074773100666677</v>
      </c>
    </row>
    <row r="150" spans="1:6" ht="30" customHeight="1" hidden="1">
      <c r="A150" s="16"/>
      <c r="B150" s="64"/>
      <c r="C150" s="36"/>
      <c r="D150" s="36"/>
      <c r="E150" s="3"/>
      <c r="F150" s="108" t="e">
        <f t="shared" si="1"/>
        <v>#DIV/0!</v>
      </c>
    </row>
    <row r="151" spans="1:6" ht="409.5" customHeight="1" hidden="1">
      <c r="A151" s="147" t="s">
        <v>95</v>
      </c>
      <c r="B151" s="148" t="s">
        <v>96</v>
      </c>
      <c r="C151" s="61">
        <f>SUBTOTAL(9,C152:C160)</f>
        <v>390940.98999999993</v>
      </c>
      <c r="D151" s="61">
        <f>E151-C151</f>
        <v>-114359.10999999993</v>
      </c>
      <c r="E151" s="61">
        <f>SUBTOTAL(9,E152:E160)</f>
        <v>276581.88</v>
      </c>
      <c r="F151" s="108">
        <f t="shared" si="1"/>
        <v>0.7074773100666677</v>
      </c>
    </row>
    <row r="152" spans="1:6" ht="30" customHeight="1" hidden="1">
      <c r="A152" s="16"/>
      <c r="B152" s="64"/>
      <c r="C152" s="36"/>
      <c r="D152" s="36"/>
      <c r="E152" s="3"/>
      <c r="F152" s="108" t="e">
        <f t="shared" si="1"/>
        <v>#DIV/0!</v>
      </c>
    </row>
    <row r="153" spans="1:6" ht="409.5" customHeight="1" hidden="1">
      <c r="A153" s="136" t="s">
        <v>95</v>
      </c>
      <c r="B153" s="137" t="s">
        <v>96</v>
      </c>
      <c r="C153" s="20">
        <f>SUBTOTAL(9,C154:C159)</f>
        <v>390940.98999999993</v>
      </c>
      <c r="D153" s="20">
        <f>E153-C153</f>
        <v>-114359.10999999993</v>
      </c>
      <c r="E153" s="20">
        <f>SUBTOTAL(9,E154:E159)</f>
        <v>276581.88</v>
      </c>
      <c r="F153" s="108">
        <f t="shared" si="1"/>
        <v>0.7074773100666677</v>
      </c>
    </row>
    <row r="154" spans="1:6" ht="22.5" customHeight="1" hidden="1">
      <c r="A154" s="16"/>
      <c r="B154" s="64"/>
      <c r="C154" s="36"/>
      <c r="D154" s="36"/>
      <c r="E154" s="36"/>
      <c r="F154" s="108" t="e">
        <f t="shared" si="1"/>
        <v>#DIV/0!</v>
      </c>
    </row>
    <row r="155" spans="1:6" ht="409.5" customHeight="1" hidden="1">
      <c r="A155" s="34" t="s">
        <v>95</v>
      </c>
      <c r="B155" s="140" t="s">
        <v>96</v>
      </c>
      <c r="C155" s="36">
        <f>SUBTOTAL(9,C156:C158)</f>
        <v>390940.98999999993</v>
      </c>
      <c r="D155" s="36">
        <f>E155-C155</f>
        <v>-114359.10999999993</v>
      </c>
      <c r="E155" s="36">
        <f>SUBTOTAL(9,E156:E158)</f>
        <v>276581.88</v>
      </c>
      <c r="F155" s="108">
        <f t="shared" si="1"/>
        <v>0.7074773100666677</v>
      </c>
    </row>
    <row r="156" spans="1:6" ht="30" customHeight="1" hidden="1">
      <c r="A156" s="16"/>
      <c r="B156" s="64"/>
      <c r="C156" s="62"/>
      <c r="D156" s="62"/>
      <c r="E156" s="3"/>
      <c r="F156" s="108" t="e">
        <f t="shared" si="1"/>
        <v>#DIV/0!</v>
      </c>
    </row>
    <row r="157" spans="1:6" ht="15" customHeight="1">
      <c r="A157" s="16" t="s">
        <v>95</v>
      </c>
      <c r="B157" s="64" t="s">
        <v>96</v>
      </c>
      <c r="C157" s="3">
        <v>390940.98999999993</v>
      </c>
      <c r="D157" s="3">
        <f>E157-C157</f>
        <v>-114359.10999999993</v>
      </c>
      <c r="E157" s="3">
        <v>276581.88</v>
      </c>
      <c r="F157" s="108">
        <f t="shared" si="1"/>
        <v>0.7074773100666677</v>
      </c>
    </row>
    <row r="158" spans="1:6" ht="15" hidden="1">
      <c r="A158" s="64"/>
      <c r="B158" s="64"/>
      <c r="C158" s="3"/>
      <c r="D158" s="3"/>
      <c r="E158" s="3"/>
      <c r="F158" s="108" t="e">
        <f t="shared" si="1"/>
        <v>#DIV/0!</v>
      </c>
    </row>
    <row r="159" spans="1:6" ht="15" hidden="1">
      <c r="A159" s="64"/>
      <c r="B159" s="64"/>
      <c r="C159" s="3"/>
      <c r="D159" s="3"/>
      <c r="E159" s="3"/>
      <c r="F159" s="108" t="e">
        <f t="shared" si="1"/>
        <v>#DIV/0!</v>
      </c>
    </row>
    <row r="160" spans="1:6" ht="19.5" customHeight="1" hidden="1">
      <c r="A160" s="64"/>
      <c r="B160" s="64"/>
      <c r="C160" s="3"/>
      <c r="D160" s="3"/>
      <c r="E160" s="3"/>
      <c r="F160" s="108" t="e">
        <f t="shared" si="1"/>
        <v>#DIV/0!</v>
      </c>
    </row>
    <row r="161" spans="1:6" ht="19.5" customHeight="1" hidden="1">
      <c r="A161" s="64"/>
      <c r="B161" s="64"/>
      <c r="C161" s="3"/>
      <c r="D161" s="3"/>
      <c r="E161" s="3"/>
      <c r="F161" s="108" t="e">
        <f t="shared" si="1"/>
        <v>#DIV/0!</v>
      </c>
    </row>
    <row r="162" spans="1:6" ht="19.5" customHeight="1" hidden="1">
      <c r="A162" s="64"/>
      <c r="B162" s="64"/>
      <c r="C162" s="3"/>
      <c r="D162" s="3"/>
      <c r="E162" s="3"/>
      <c r="F162" s="108" t="e">
        <f t="shared" si="1"/>
        <v>#DIV/0!</v>
      </c>
    </row>
    <row r="163" spans="1:6" ht="19.5" customHeight="1" hidden="1">
      <c r="A163" s="64"/>
      <c r="B163" s="64"/>
      <c r="C163" s="3"/>
      <c r="D163" s="3"/>
      <c r="E163" s="3"/>
      <c r="F163" s="108" t="e">
        <f t="shared" si="1"/>
        <v>#DIV/0!</v>
      </c>
    </row>
    <row r="164" spans="1:6" ht="19.5" customHeight="1" hidden="1">
      <c r="A164" s="64"/>
      <c r="B164" s="64"/>
      <c r="C164" s="3"/>
      <c r="D164" s="3"/>
      <c r="E164" s="3"/>
      <c r="F164" s="108" t="e">
        <f t="shared" si="1"/>
        <v>#DIV/0!</v>
      </c>
    </row>
    <row r="165" spans="1:6" ht="15" hidden="1">
      <c r="A165" s="64"/>
      <c r="B165" s="64"/>
      <c r="C165" s="3"/>
      <c r="D165" s="3"/>
      <c r="E165" s="3"/>
      <c r="F165" s="108" t="e">
        <f t="shared" si="1"/>
        <v>#DIV/0!</v>
      </c>
    </row>
    <row r="166" spans="1:6" s="18" customFormat="1" ht="409.5" customHeight="1" hidden="1">
      <c r="A166" s="32" t="s">
        <v>97</v>
      </c>
      <c r="B166" s="142" t="s">
        <v>98</v>
      </c>
      <c r="C166" s="33">
        <f>SUBTOTAL(9,C167:C190)</f>
        <v>13935.900000000001</v>
      </c>
      <c r="D166" s="33">
        <f>E166-C166</f>
        <v>17143.21</v>
      </c>
      <c r="E166" s="33">
        <f>SUBTOTAL(9,E167:E190)</f>
        <v>31079.11</v>
      </c>
      <c r="F166" s="108">
        <f t="shared" si="1"/>
        <v>2.230147317360199</v>
      </c>
    </row>
    <row r="167" spans="1:6" ht="30" customHeight="1" hidden="1">
      <c r="A167" s="34"/>
      <c r="B167" s="140"/>
      <c r="C167" s="36"/>
      <c r="D167" s="36"/>
      <c r="E167" s="3"/>
      <c r="F167" s="108" t="e">
        <f t="shared" si="1"/>
        <v>#DIV/0!</v>
      </c>
    </row>
    <row r="168" spans="1:6" s="18" customFormat="1" ht="409.5" customHeight="1" hidden="1">
      <c r="A168" s="37" t="s">
        <v>97</v>
      </c>
      <c r="B168" s="143" t="s">
        <v>98</v>
      </c>
      <c r="C168" s="38">
        <f>SUBTOTAL(9,C169:C189)</f>
        <v>13935.900000000001</v>
      </c>
      <c r="D168" s="38">
        <f>E168-C168</f>
        <v>17143.21</v>
      </c>
      <c r="E168" s="38">
        <f>SUBTOTAL(9,E169:E189)</f>
        <v>31079.11</v>
      </c>
      <c r="F168" s="108">
        <f t="shared" si="1"/>
        <v>2.230147317360199</v>
      </c>
    </row>
    <row r="169" spans="1:6" ht="30" customHeight="1" hidden="1">
      <c r="A169" s="16"/>
      <c r="B169" s="140"/>
      <c r="C169" s="36"/>
      <c r="D169" s="36"/>
      <c r="E169" s="3"/>
      <c r="F169" s="108" t="e">
        <f t="shared" si="1"/>
        <v>#DIV/0!</v>
      </c>
    </row>
    <row r="170" spans="1:6" s="18" customFormat="1" ht="409.5" customHeight="1" hidden="1">
      <c r="A170" s="39" t="s">
        <v>97</v>
      </c>
      <c r="B170" s="144" t="s">
        <v>98</v>
      </c>
      <c r="C170" s="40">
        <f>SUBTOTAL(9,C171:C188)</f>
        <v>13935.900000000001</v>
      </c>
      <c r="D170" s="40">
        <f>E170-C170</f>
        <v>17143.21</v>
      </c>
      <c r="E170" s="40">
        <f>SUBTOTAL(9,E171:E188)</f>
        <v>31079.11</v>
      </c>
      <c r="F170" s="108">
        <f t="shared" si="1"/>
        <v>2.230147317360199</v>
      </c>
    </row>
    <row r="171" spans="1:6" ht="30" customHeight="1" hidden="1">
      <c r="A171" s="16"/>
      <c r="B171" s="64"/>
      <c r="C171" s="36"/>
      <c r="D171" s="36"/>
      <c r="E171" s="3"/>
      <c r="F171" s="108" t="e">
        <f t="shared" si="1"/>
        <v>#DIV/0!</v>
      </c>
    </row>
    <row r="172" spans="1:6" ht="409.5" customHeight="1" hidden="1">
      <c r="A172" s="41" t="s">
        <v>97</v>
      </c>
      <c r="B172" s="145" t="s">
        <v>98</v>
      </c>
      <c r="C172" s="42">
        <f>SUBTOTAL(9,C173:C187)</f>
        <v>13935.900000000001</v>
      </c>
      <c r="D172" s="42">
        <f>E172-C172</f>
        <v>17143.21</v>
      </c>
      <c r="E172" s="42">
        <f>SUBTOTAL(9,E173:E187)</f>
        <v>31079.11</v>
      </c>
      <c r="F172" s="108">
        <f aca="true" t="shared" si="2" ref="F172:F182">E172/C172</f>
        <v>2.230147317360199</v>
      </c>
    </row>
    <row r="173" spans="1:6" ht="30" customHeight="1" hidden="1">
      <c r="A173" s="16"/>
      <c r="B173" s="64"/>
      <c r="C173" s="36"/>
      <c r="D173" s="36"/>
      <c r="E173" s="3"/>
      <c r="F173" s="108" t="e">
        <f t="shared" si="2"/>
        <v>#DIV/0!</v>
      </c>
    </row>
    <row r="174" spans="1:6" ht="409.5" customHeight="1" hidden="1">
      <c r="A174" s="21" t="s">
        <v>97</v>
      </c>
      <c r="B174" s="146" t="s">
        <v>98</v>
      </c>
      <c r="C174" s="22">
        <f>SUBTOTAL(9,C175:C186)</f>
        <v>13935.900000000001</v>
      </c>
      <c r="D174" s="22">
        <f>E174-C174</f>
        <v>17143.21</v>
      </c>
      <c r="E174" s="22">
        <f>SUBTOTAL(9,E175:E186)</f>
        <v>31079.11</v>
      </c>
      <c r="F174" s="108">
        <f t="shared" si="2"/>
        <v>2.230147317360199</v>
      </c>
    </row>
    <row r="175" spans="1:6" ht="30" customHeight="1" hidden="1">
      <c r="A175" s="16"/>
      <c r="B175" s="64"/>
      <c r="C175" s="36"/>
      <c r="D175" s="36"/>
      <c r="E175" s="3"/>
      <c r="F175" s="108" t="e">
        <f t="shared" si="2"/>
        <v>#DIV/0!</v>
      </c>
    </row>
    <row r="176" spans="1:6" ht="409.5" customHeight="1" hidden="1">
      <c r="A176" s="147" t="s">
        <v>97</v>
      </c>
      <c r="B176" s="148" t="s">
        <v>98</v>
      </c>
      <c r="C176" s="61">
        <f>SUBTOTAL(9,C177:C185)</f>
        <v>13935.900000000001</v>
      </c>
      <c r="D176" s="61">
        <f>E176-C176</f>
        <v>17143.21</v>
      </c>
      <c r="E176" s="61">
        <f>SUBTOTAL(9,E177:E185)</f>
        <v>31079.11</v>
      </c>
      <c r="F176" s="108">
        <f t="shared" si="2"/>
        <v>2.230147317360199</v>
      </c>
    </row>
    <row r="177" spans="1:6" ht="30" customHeight="1" hidden="1">
      <c r="A177" s="16"/>
      <c r="B177" s="64"/>
      <c r="C177" s="36"/>
      <c r="D177" s="36"/>
      <c r="E177" s="3"/>
      <c r="F177" s="108" t="e">
        <f t="shared" si="2"/>
        <v>#DIV/0!</v>
      </c>
    </row>
    <row r="178" spans="1:6" ht="409.5" customHeight="1" hidden="1">
      <c r="A178" s="136" t="s">
        <v>97</v>
      </c>
      <c r="B178" s="137" t="s">
        <v>98</v>
      </c>
      <c r="C178" s="20">
        <f>SUBTOTAL(9,C179:C184)</f>
        <v>13935.900000000001</v>
      </c>
      <c r="D178" s="20">
        <f>E178-C178</f>
        <v>17143.21</v>
      </c>
      <c r="E178" s="20">
        <f>SUBTOTAL(9,E179:E184)</f>
        <v>31079.11</v>
      </c>
      <c r="F178" s="108">
        <f t="shared" si="2"/>
        <v>2.230147317360199</v>
      </c>
    </row>
    <row r="179" spans="1:6" ht="22.5" customHeight="1" hidden="1">
      <c r="A179" s="16"/>
      <c r="B179" s="64"/>
      <c r="C179" s="36"/>
      <c r="D179" s="36"/>
      <c r="E179" s="36"/>
      <c r="F179" s="108" t="e">
        <f t="shared" si="2"/>
        <v>#DIV/0!</v>
      </c>
    </row>
    <row r="180" spans="1:6" ht="409.5" customHeight="1" hidden="1">
      <c r="A180" s="34" t="s">
        <v>97</v>
      </c>
      <c r="B180" s="140" t="s">
        <v>98</v>
      </c>
      <c r="C180" s="36">
        <f>SUBTOTAL(9,C181:C183)</f>
        <v>13935.900000000001</v>
      </c>
      <c r="D180" s="36">
        <f>E180-C180</f>
        <v>17143.21</v>
      </c>
      <c r="E180" s="36">
        <f>SUBTOTAL(9,E181:E183)</f>
        <v>31079.11</v>
      </c>
      <c r="F180" s="108">
        <f t="shared" si="2"/>
        <v>2.230147317360199</v>
      </c>
    </row>
    <row r="181" spans="1:6" ht="30" customHeight="1" hidden="1">
      <c r="A181" s="16"/>
      <c r="B181" s="64"/>
      <c r="C181" s="62"/>
      <c r="D181" s="62"/>
      <c r="E181" s="3"/>
      <c r="F181" s="108" t="e">
        <f t="shared" si="2"/>
        <v>#DIV/0!</v>
      </c>
    </row>
    <row r="182" spans="1:6" ht="15" customHeight="1">
      <c r="A182" s="16" t="s">
        <v>97</v>
      </c>
      <c r="B182" s="64" t="s">
        <v>98</v>
      </c>
      <c r="C182" s="3">
        <v>13935.900000000001</v>
      </c>
      <c r="D182" s="3">
        <f>E182-C182</f>
        <v>17143.21</v>
      </c>
      <c r="E182" s="3">
        <v>31079.11</v>
      </c>
      <c r="F182" s="108">
        <f t="shared" si="2"/>
        <v>2.230147317360199</v>
      </c>
    </row>
    <row r="183" spans="1:6" ht="15" hidden="1">
      <c r="A183" s="1"/>
      <c r="B183" s="1"/>
      <c r="C183" s="3"/>
      <c r="D183" s="3"/>
      <c r="E183" s="3"/>
      <c r="F183" s="108"/>
    </row>
    <row r="184" spans="1:6" ht="15" hidden="1">
      <c r="A184" s="1"/>
      <c r="B184" s="1"/>
      <c r="C184" s="6"/>
      <c r="D184" s="6"/>
      <c r="E184" s="113"/>
      <c r="F184" s="114"/>
    </row>
    <row r="185" spans="1:6" ht="19.5" customHeight="1" hidden="1">
      <c r="A185" s="1"/>
      <c r="B185" s="1"/>
      <c r="C185" s="6"/>
      <c r="D185" s="6"/>
      <c r="E185" s="113"/>
      <c r="F185" s="114"/>
    </row>
    <row r="186" spans="1:6" ht="19.5" customHeight="1" hidden="1">
      <c r="A186" s="1"/>
      <c r="B186" s="1"/>
      <c r="C186" s="6"/>
      <c r="D186" s="6"/>
      <c r="E186" s="113"/>
      <c r="F186" s="114"/>
    </row>
    <row r="187" spans="1:6" ht="19.5" customHeight="1" hidden="1">
      <c r="A187" s="1"/>
      <c r="B187" s="1"/>
      <c r="C187" s="6"/>
      <c r="D187" s="6"/>
      <c r="E187" s="113"/>
      <c r="F187" s="114"/>
    </row>
    <row r="188" spans="1:6" ht="19.5" customHeight="1" hidden="1">
      <c r="A188" s="1"/>
      <c r="B188" s="1"/>
      <c r="C188" s="6"/>
      <c r="D188" s="6"/>
      <c r="E188" s="113"/>
      <c r="F188" s="114"/>
    </row>
    <row r="189" spans="1:6" ht="19.5" customHeight="1" hidden="1">
      <c r="A189" s="1"/>
      <c r="B189" s="1"/>
      <c r="C189" s="6"/>
      <c r="D189" s="6"/>
      <c r="E189" s="113"/>
      <c r="F189" s="114"/>
    </row>
    <row r="190" spans="1:6" ht="15" hidden="1">
      <c r="A190" s="1"/>
      <c r="B190" s="1"/>
      <c r="C190" s="6"/>
      <c r="D190" s="6"/>
      <c r="E190" s="113"/>
      <c r="F190" s="114"/>
    </row>
    <row r="191" spans="1:6" ht="15" hidden="1">
      <c r="A191" s="1"/>
      <c r="B191" s="1"/>
      <c r="C191" s="6"/>
      <c r="D191" s="6"/>
      <c r="E191" s="113"/>
      <c r="F191" s="114"/>
    </row>
    <row r="192" spans="1:6" ht="27.75" customHeight="1">
      <c r="A192" s="149" t="s">
        <v>42</v>
      </c>
      <c r="B192" s="149"/>
      <c r="C192" s="150">
        <f>SUBTOTAL(9,C107:C191)</f>
        <v>1225680.7699999998</v>
      </c>
      <c r="D192" s="150">
        <f>E192-C192</f>
        <v>-128576.03999999957</v>
      </c>
      <c r="E192" s="150">
        <f>SUBTOTAL(9,E107:E191)</f>
        <v>1097104.7300000002</v>
      </c>
      <c r="F192" s="151">
        <f>E192/C192</f>
        <v>0.8950982644526604</v>
      </c>
    </row>
    <row r="193" spans="1:6" ht="15">
      <c r="A193" s="1"/>
      <c r="B193" s="1"/>
      <c r="C193" s="1"/>
      <c r="D193" s="1"/>
      <c r="E193" s="1"/>
      <c r="F193" s="1"/>
    </row>
  </sheetData>
  <sheetProtection/>
  <mergeCells count="1">
    <mergeCell ref="A6:B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zoomScalePageLayoutView="0" workbookViewId="0" topLeftCell="A1">
      <selection activeCell="E44" sqref="E44"/>
    </sheetView>
  </sheetViews>
  <sheetFormatPr defaultColWidth="9.140625" defaultRowHeight="15"/>
  <cols>
    <col min="1" max="1" width="7.8515625" style="0" customWidth="1"/>
    <col min="2" max="2" width="59.57421875" style="0" customWidth="1"/>
    <col min="3" max="5" width="18.7109375" style="0" customWidth="1"/>
    <col min="6" max="7" width="10.7109375" style="0" customWidth="1"/>
    <col min="8" max="10" width="18.7109375" style="0" customWidth="1"/>
  </cols>
  <sheetData>
    <row r="1" ht="12" customHeight="1"/>
    <row r="2" spans="1:4" ht="18">
      <c r="A2" s="5" t="s">
        <v>56</v>
      </c>
      <c r="B2" s="2"/>
      <c r="C2" s="2"/>
      <c r="D2" s="2"/>
    </row>
    <row r="3" spans="1:6" ht="20.25" customHeight="1">
      <c r="A3" s="4"/>
      <c r="B3" s="9"/>
      <c r="C3" s="9"/>
      <c r="D3" s="9"/>
      <c r="E3" s="9"/>
      <c r="F3" s="9"/>
    </row>
    <row r="4" spans="1:6" ht="20.25" customHeight="1">
      <c r="A4" s="87" t="s">
        <v>101</v>
      </c>
      <c r="B4" s="87"/>
      <c r="C4" s="87"/>
      <c r="D4" s="87"/>
      <c r="E4" s="9"/>
      <c r="F4" s="9"/>
    </row>
    <row r="5" spans="1:6" ht="20.25" customHeight="1">
      <c r="A5" s="9"/>
      <c r="B5" s="9"/>
      <c r="C5" s="9"/>
      <c r="D5" s="9"/>
      <c r="E5" s="9"/>
      <c r="F5" s="9"/>
    </row>
    <row r="6" spans="1:6" ht="63.75" customHeight="1">
      <c r="A6" s="232" t="s">
        <v>65</v>
      </c>
      <c r="B6" s="233"/>
      <c r="C6" s="7" t="s">
        <v>90</v>
      </c>
      <c r="D6" s="12" t="s">
        <v>68</v>
      </c>
      <c r="E6" s="7" t="s">
        <v>41</v>
      </c>
      <c r="F6" s="7" t="s">
        <v>102</v>
      </c>
    </row>
    <row r="7" spans="1:10" s="18" customFormat="1" ht="18" customHeight="1">
      <c r="A7" s="210" t="s">
        <v>131</v>
      </c>
      <c r="B7" s="142" t="s">
        <v>129</v>
      </c>
      <c r="C7" s="33">
        <f>SUBTOTAL(9,C8:C31)</f>
        <v>1225680.77</v>
      </c>
      <c r="D7" s="33">
        <f>E7-C7</f>
        <v>-128576.04000000004</v>
      </c>
      <c r="E7" s="33">
        <f>SUBTOTAL(9,E8:E31)</f>
        <v>1097104.73</v>
      </c>
      <c r="F7" s="154">
        <f>E7/C7</f>
        <v>0.89509826445266</v>
      </c>
      <c r="G7"/>
      <c r="H7"/>
      <c r="I7"/>
      <c r="J7"/>
    </row>
    <row r="8" spans="1:6" ht="30" customHeight="1" hidden="1">
      <c r="A8" s="34"/>
      <c r="B8" s="140"/>
      <c r="C8" s="36"/>
      <c r="D8" s="36"/>
      <c r="E8" s="63"/>
      <c r="F8" s="155"/>
    </row>
    <row r="9" spans="1:10" s="18" customFormat="1" ht="409.5" customHeight="1" hidden="1">
      <c r="A9" s="37"/>
      <c r="B9" s="143"/>
      <c r="C9" s="38">
        <f>SUBTOTAL(9,C10:C30)</f>
        <v>1225680.77</v>
      </c>
      <c r="D9" s="38">
        <f>E9-C9</f>
        <v>-128576.04000000004</v>
      </c>
      <c r="E9" s="38">
        <f>SUBTOTAL(9,E10:E30)</f>
        <v>1097104.73</v>
      </c>
      <c r="F9" s="156" t="e">
        <f>IF(#REF!&lt;&gt;0,#REF!/#REF!,"-")</f>
        <v>#REF!</v>
      </c>
      <c r="G9"/>
      <c r="H9"/>
      <c r="I9"/>
      <c r="J9"/>
    </row>
    <row r="10" spans="1:6" ht="30" customHeight="1" hidden="1">
      <c r="A10" s="16"/>
      <c r="B10" s="140"/>
      <c r="C10" s="36"/>
      <c r="D10" s="36"/>
      <c r="E10" s="63"/>
      <c r="F10" s="155"/>
    </row>
    <row r="11" spans="1:10" s="18" customFormat="1" ht="409.5" customHeight="1" hidden="1">
      <c r="A11" s="39"/>
      <c r="B11" s="144"/>
      <c r="C11" s="40">
        <f>SUBTOTAL(9,C12:C29)</f>
        <v>1225680.77</v>
      </c>
      <c r="D11" s="40">
        <f>E11-C11</f>
        <v>-128576.04000000004</v>
      </c>
      <c r="E11" s="40">
        <f>SUBTOTAL(9,E12:E29)</f>
        <v>1097104.73</v>
      </c>
      <c r="F11" s="157" t="e">
        <f>IF(#REF!&lt;&gt;0,#REF!/#REF!,"-")</f>
        <v>#REF!</v>
      </c>
      <c r="G11"/>
      <c r="H11"/>
      <c r="I11"/>
      <c r="J11"/>
    </row>
    <row r="12" spans="1:6" ht="30" customHeight="1" hidden="1">
      <c r="A12" s="16"/>
      <c r="B12" s="64"/>
      <c r="C12" s="36"/>
      <c r="D12" s="36"/>
      <c r="E12" s="63"/>
      <c r="F12" s="155"/>
    </row>
    <row r="13" spans="1:6" ht="409.5" customHeight="1" hidden="1">
      <c r="A13" s="41"/>
      <c r="B13" s="145"/>
      <c r="C13" s="42">
        <f>SUBTOTAL(9,C14:C28)</f>
        <v>1225680.77</v>
      </c>
      <c r="D13" s="42">
        <f>E13-C13</f>
        <v>-128576.04000000004</v>
      </c>
      <c r="E13" s="42">
        <f>SUBTOTAL(9,E14:E28)</f>
        <v>1097104.73</v>
      </c>
      <c r="F13" s="158" t="e">
        <f>IF(#REF!&lt;&gt;0,#REF!/#REF!,"-")</f>
        <v>#REF!</v>
      </c>
    </row>
    <row r="14" spans="1:6" ht="30" customHeight="1" hidden="1">
      <c r="A14" s="16"/>
      <c r="B14" s="64"/>
      <c r="C14" s="36"/>
      <c r="D14" s="36"/>
      <c r="E14" s="63"/>
      <c r="F14" s="155"/>
    </row>
    <row r="15" spans="1:6" ht="409.5" customHeight="1" hidden="1">
      <c r="A15" s="21"/>
      <c r="B15" s="146"/>
      <c r="C15" s="22">
        <f>SUBTOTAL(9,C16:C27)</f>
        <v>1225680.77</v>
      </c>
      <c r="D15" s="22">
        <f>E15-C15</f>
        <v>-128576.04000000004</v>
      </c>
      <c r="E15" s="22">
        <f>SUBTOTAL(9,E16:E27)</f>
        <v>1097104.73</v>
      </c>
      <c r="F15" s="107" t="e">
        <f>IF(#REF!&lt;&gt;0,#REF!/#REF!,"-")</f>
        <v>#REF!</v>
      </c>
    </row>
    <row r="16" spans="1:6" ht="30" customHeight="1" hidden="1">
      <c r="A16" s="16"/>
      <c r="B16" s="64"/>
      <c r="C16" s="36"/>
      <c r="D16" s="36"/>
      <c r="E16" s="63"/>
      <c r="F16" s="155"/>
    </row>
    <row r="17" spans="1:6" ht="409.5" customHeight="1" hidden="1">
      <c r="A17" s="147"/>
      <c r="B17" s="148"/>
      <c r="C17" s="61">
        <f>SUBTOTAL(9,C18:C26)</f>
        <v>1225680.77</v>
      </c>
      <c r="D17" s="61">
        <f>E17-C17</f>
        <v>-128576.04000000004</v>
      </c>
      <c r="E17" s="61">
        <f>SUBTOTAL(9,E18:E26)</f>
        <v>1097104.73</v>
      </c>
      <c r="F17" s="159" t="e">
        <f>IF(#REF!&lt;&gt;0,#REF!/#REF!,"-")</f>
        <v>#REF!</v>
      </c>
    </row>
    <row r="18" spans="1:6" ht="30" customHeight="1" hidden="1">
      <c r="A18" s="16"/>
      <c r="B18" s="64"/>
      <c r="C18" s="36"/>
      <c r="D18" s="36"/>
      <c r="E18" s="63"/>
      <c r="F18" s="155"/>
    </row>
    <row r="19" spans="1:6" ht="409.5" customHeight="1" hidden="1">
      <c r="A19" s="136"/>
      <c r="B19" s="137"/>
      <c r="C19" s="20">
        <f>SUBTOTAL(9,C20:C25)</f>
        <v>1225680.77</v>
      </c>
      <c r="D19" s="20">
        <f>E19-C19</f>
        <v>-128576.04000000004</v>
      </c>
      <c r="E19" s="20">
        <f>SUBTOTAL(9,E20:E25)</f>
        <v>1097104.73</v>
      </c>
      <c r="F19" s="138" t="e">
        <f>IF(#REF!&lt;&gt;0,#REF!/#REF!,"-")</f>
        <v>#REF!</v>
      </c>
    </row>
    <row r="20" spans="1:6" ht="22.5" customHeight="1" hidden="1">
      <c r="A20" s="16"/>
      <c r="B20" s="64"/>
      <c r="C20" s="36"/>
      <c r="D20" s="36"/>
      <c r="E20" s="36"/>
      <c r="F20" s="139"/>
    </row>
    <row r="21" spans="1:6" ht="409.5" customHeight="1" hidden="1">
      <c r="A21" s="34"/>
      <c r="B21" s="140"/>
      <c r="C21" s="36">
        <f>SUBTOTAL(9,C22:C24)</f>
        <v>1225680.77</v>
      </c>
      <c r="D21" s="36">
        <f>E21-C21</f>
        <v>-128576.04000000004</v>
      </c>
      <c r="E21" s="36">
        <f>SUBTOTAL(9,E22:E24)</f>
        <v>1097104.73</v>
      </c>
      <c r="F21" s="139" t="e">
        <f>IF(#REF!&lt;&gt;0,#REF!/#REF!,"-")</f>
        <v>#REF!</v>
      </c>
    </row>
    <row r="22" spans="1:6" ht="30" customHeight="1" hidden="1">
      <c r="A22" s="16"/>
      <c r="B22" s="64"/>
      <c r="C22" s="62"/>
      <c r="D22" s="62"/>
      <c r="E22" s="63"/>
      <c r="F22" s="155"/>
    </row>
    <row r="23" spans="1:6" ht="15" customHeight="1">
      <c r="A23" s="211" t="s">
        <v>132</v>
      </c>
      <c r="B23" s="64" t="s">
        <v>130</v>
      </c>
      <c r="C23" s="3">
        <v>1225680.77</v>
      </c>
      <c r="D23" s="3">
        <f>E23-C23</f>
        <v>-128576.04000000004</v>
      </c>
      <c r="E23" s="3">
        <v>1097104.73</v>
      </c>
      <c r="F23" s="108">
        <f>E23/C23</f>
        <v>0.89509826445266</v>
      </c>
    </row>
    <row r="24" spans="1:6" ht="15" hidden="1">
      <c r="A24" s="64"/>
      <c r="B24" s="64"/>
      <c r="C24" s="3"/>
      <c r="D24" s="3"/>
      <c r="E24" s="3"/>
      <c r="F24" s="108"/>
    </row>
    <row r="25" spans="1:6" ht="15" hidden="1">
      <c r="A25" s="64"/>
      <c r="B25" s="64"/>
      <c r="C25" s="3"/>
      <c r="D25" s="3"/>
      <c r="E25" s="63"/>
      <c r="F25" s="155"/>
    </row>
    <row r="26" spans="1:6" ht="19.5" customHeight="1" hidden="1">
      <c r="A26" s="64"/>
      <c r="B26" s="64"/>
      <c r="C26" s="3"/>
      <c r="D26" s="3"/>
      <c r="E26" s="63"/>
      <c r="F26" s="155"/>
    </row>
    <row r="27" spans="1:6" ht="19.5" customHeight="1" hidden="1">
      <c r="A27" s="64"/>
      <c r="B27" s="64"/>
      <c r="C27" s="3"/>
      <c r="D27" s="3"/>
      <c r="E27" s="63"/>
      <c r="F27" s="155"/>
    </row>
    <row r="28" spans="1:6" ht="19.5" customHeight="1" hidden="1">
      <c r="A28" s="64"/>
      <c r="B28" s="64"/>
      <c r="C28" s="3"/>
      <c r="D28" s="3"/>
      <c r="E28" s="63"/>
      <c r="F28" s="155"/>
    </row>
    <row r="29" spans="1:6" ht="19.5" customHeight="1" hidden="1">
      <c r="A29" s="64"/>
      <c r="B29" s="64"/>
      <c r="C29" s="3"/>
      <c r="D29" s="3"/>
      <c r="E29" s="63"/>
      <c r="F29" s="155"/>
    </row>
    <row r="30" spans="1:6" ht="19.5" customHeight="1" hidden="1">
      <c r="A30" s="64"/>
      <c r="B30" s="64"/>
      <c r="C30" s="3"/>
      <c r="D30" s="3"/>
      <c r="E30" s="63"/>
      <c r="F30" s="155"/>
    </row>
    <row r="31" spans="1:6" ht="15" hidden="1">
      <c r="A31" s="64"/>
      <c r="B31" s="64"/>
      <c r="C31" s="3"/>
      <c r="D31" s="3"/>
      <c r="E31" s="63"/>
      <c r="F31" s="155"/>
    </row>
    <row r="32" spans="1:6" ht="15" hidden="1">
      <c r="A32" s="64"/>
      <c r="B32" s="64"/>
      <c r="C32" s="3"/>
      <c r="D32" s="3"/>
      <c r="E32" s="63"/>
      <c r="F32" s="155"/>
    </row>
    <row r="33" spans="1:6" ht="27.75" customHeight="1">
      <c r="A33" s="166" t="s">
        <v>42</v>
      </c>
      <c r="B33" s="166"/>
      <c r="C33" s="167">
        <f>SUBTOTAL(9,C23:C32)</f>
        <v>1225680.77</v>
      </c>
      <c r="D33" s="167">
        <f>E33-C33</f>
        <v>-128576.04000000004</v>
      </c>
      <c r="E33" s="167">
        <f>SUBTOTAL(9,E23:E32)</f>
        <v>1097104.73</v>
      </c>
      <c r="F33" s="168">
        <f>E33/C33</f>
        <v>0.89509826445266</v>
      </c>
    </row>
    <row r="34" spans="1:6" ht="15">
      <c r="A34" s="64"/>
      <c r="B34" s="64"/>
      <c r="C34" s="64"/>
      <c r="D34" s="64"/>
      <c r="E34" s="64"/>
      <c r="F34" s="64"/>
    </row>
  </sheetData>
  <sheetProtection/>
  <mergeCells count="1">
    <mergeCell ref="A6:B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0"/>
  <sheetViews>
    <sheetView zoomScalePageLayoutView="0" workbookViewId="0" topLeftCell="A1">
      <selection activeCell="N15" sqref="N15"/>
    </sheetView>
  </sheetViews>
  <sheetFormatPr defaultColWidth="9.140625" defaultRowHeight="15"/>
  <cols>
    <col min="1" max="1" width="7.8515625" style="0" customWidth="1"/>
    <col min="2" max="2" width="59.57421875" style="0" customWidth="1"/>
    <col min="3" max="5" width="18.7109375" style="0" customWidth="1"/>
    <col min="6" max="6" width="10.7109375" style="0" customWidth="1"/>
  </cols>
  <sheetData>
    <row r="1" ht="12" customHeight="1"/>
    <row r="2" spans="1:4" ht="18">
      <c r="A2" s="5" t="s">
        <v>56</v>
      </c>
      <c r="B2" s="2"/>
      <c r="C2" s="2"/>
      <c r="D2" s="2"/>
    </row>
    <row r="3" spans="1:6" ht="20.25" customHeight="1">
      <c r="A3" s="4"/>
      <c r="B3" s="9"/>
      <c r="C3" s="9"/>
      <c r="D3" s="9"/>
      <c r="E3" s="9"/>
      <c r="F3" s="9"/>
    </row>
    <row r="4" spans="1:6" ht="20.25" customHeight="1">
      <c r="A4" s="5" t="s">
        <v>134</v>
      </c>
      <c r="B4" s="87"/>
      <c r="C4" s="87"/>
      <c r="D4" s="87"/>
      <c r="E4" s="9"/>
      <c r="F4" s="9"/>
    </row>
    <row r="5" spans="1:6" ht="20.25" customHeight="1">
      <c r="A5" s="9"/>
      <c r="B5" s="9"/>
      <c r="C5" s="9"/>
      <c r="D5" s="9"/>
      <c r="E5" s="9"/>
      <c r="F5" s="9"/>
    </row>
    <row r="6" spans="1:6" ht="63.75" customHeight="1">
      <c r="A6" s="234" t="s">
        <v>65</v>
      </c>
      <c r="B6" s="235"/>
      <c r="C6" s="152" t="s">
        <v>103</v>
      </c>
      <c r="D6" s="153" t="s">
        <v>68</v>
      </c>
      <c r="E6" s="152" t="s">
        <v>41</v>
      </c>
      <c r="F6" s="152" t="s">
        <v>102</v>
      </c>
    </row>
    <row r="7" spans="1:6" s="18" customFormat="1" ht="18" customHeight="1">
      <c r="A7" s="32"/>
      <c r="B7" s="142"/>
      <c r="C7" s="33">
        <f>SUBTOTAL(9,C8:C287)</f>
        <v>1225680.77</v>
      </c>
      <c r="D7" s="33">
        <f>E7-C7</f>
        <v>-128576.0399999998</v>
      </c>
      <c r="E7" s="33">
        <f>SUBTOTAL(9,E8:E287)</f>
        <v>1097104.7300000002</v>
      </c>
      <c r="F7" s="154">
        <f>E7/C7</f>
        <v>0.8950982644526602</v>
      </c>
    </row>
    <row r="8" spans="1:6" ht="30" customHeight="1" hidden="1">
      <c r="A8" s="34"/>
      <c r="B8" s="140"/>
      <c r="C8" s="36"/>
      <c r="D8" s="36"/>
      <c r="E8" s="63"/>
      <c r="F8" s="155"/>
    </row>
    <row r="9" spans="1:6" s="18" customFormat="1" ht="18" customHeight="1">
      <c r="A9" s="37"/>
      <c r="B9" s="143"/>
      <c r="C9" s="38">
        <f>SUBTOTAL(9,C10:C286)</f>
        <v>1225680.77</v>
      </c>
      <c r="D9" s="38">
        <f>E9-C9</f>
        <v>-128576.0399999998</v>
      </c>
      <c r="E9" s="38">
        <f>SUBTOTAL(9,E10:E286)</f>
        <v>1097104.7300000002</v>
      </c>
      <c r="F9" s="156">
        <f>E9/C9</f>
        <v>0.8950982644526602</v>
      </c>
    </row>
    <row r="10" spans="1:6" ht="30" customHeight="1" hidden="1">
      <c r="A10" s="16"/>
      <c r="B10" s="140"/>
      <c r="C10" s="36"/>
      <c r="D10" s="36"/>
      <c r="E10" s="63"/>
      <c r="F10" s="155"/>
    </row>
    <row r="11" spans="1:6" s="18" customFormat="1" ht="18" customHeight="1">
      <c r="A11" s="39" t="s">
        <v>92</v>
      </c>
      <c r="B11" s="144" t="s">
        <v>93</v>
      </c>
      <c r="C11" s="40">
        <f>SUBTOTAL(9,C12:C90)</f>
        <v>634830.0099999999</v>
      </c>
      <c r="D11" s="40">
        <f>E11-C11</f>
        <v>59596.730000000214</v>
      </c>
      <c r="E11" s="40">
        <f>SUBTOTAL(9,E12:E90)</f>
        <v>694426.7400000001</v>
      </c>
      <c r="F11" s="157">
        <f>E11/C11</f>
        <v>1.0938782493915187</v>
      </c>
    </row>
    <row r="12" spans="1:6" ht="30" customHeight="1" hidden="1">
      <c r="A12" s="16"/>
      <c r="B12" s="64"/>
      <c r="C12" s="36"/>
      <c r="D12" s="36"/>
      <c r="E12" s="63"/>
      <c r="F12" s="155"/>
    </row>
    <row r="13" spans="1:6" ht="18" customHeight="1">
      <c r="A13" s="41"/>
      <c r="B13" s="145"/>
      <c r="C13" s="42">
        <f>SUBTOTAL(9,C14:C89)</f>
        <v>634830.0099999999</v>
      </c>
      <c r="D13" s="42">
        <f>E13-C13</f>
        <v>59596.730000000214</v>
      </c>
      <c r="E13" s="42">
        <f>SUBTOTAL(9,E14:E89)</f>
        <v>694426.7400000001</v>
      </c>
      <c r="F13" s="158">
        <f>E13/C13</f>
        <v>1.0938782493915187</v>
      </c>
    </row>
    <row r="14" spans="1:6" ht="30" customHeight="1" hidden="1">
      <c r="A14" s="16"/>
      <c r="B14" s="64"/>
      <c r="C14" s="36"/>
      <c r="D14" s="36"/>
      <c r="E14" s="63"/>
      <c r="F14" s="155"/>
    </row>
    <row r="15" spans="1:6" ht="18" customHeight="1">
      <c r="A15" s="21" t="s">
        <v>104</v>
      </c>
      <c r="B15" s="146" t="s">
        <v>105</v>
      </c>
      <c r="C15" s="22">
        <f>SUBTOTAL(9,C16:C61)</f>
        <v>322615.62999999995</v>
      </c>
      <c r="D15" s="22">
        <f>E15-C15</f>
        <v>59596.7300000001</v>
      </c>
      <c r="E15" s="22">
        <f>SUBTOTAL(9,E16:E61)</f>
        <v>382212.36000000004</v>
      </c>
      <c r="F15" s="107">
        <f>E15/C15</f>
        <v>1.1847298284959105</v>
      </c>
    </row>
    <row r="16" spans="1:6" ht="30" customHeight="1" hidden="1">
      <c r="A16" s="16"/>
      <c r="B16" s="64"/>
      <c r="C16" s="36"/>
      <c r="D16" s="36"/>
      <c r="E16" s="63"/>
      <c r="F16" s="155"/>
    </row>
    <row r="17" spans="1:6" ht="18" customHeight="1">
      <c r="A17" s="147" t="s">
        <v>0</v>
      </c>
      <c r="B17" s="148" t="s">
        <v>46</v>
      </c>
      <c r="C17" s="61">
        <f>SUBTOTAL(9,C18:C60)</f>
        <v>322615.62999999995</v>
      </c>
      <c r="D17" s="61">
        <f>E17-C17</f>
        <v>59596.7300000001</v>
      </c>
      <c r="E17" s="61">
        <f>SUBTOTAL(9,E18:E60)</f>
        <v>382212.36000000004</v>
      </c>
      <c r="F17" s="159">
        <f>E17/C17</f>
        <v>1.1847298284959105</v>
      </c>
    </row>
    <row r="18" spans="1:6" ht="30" customHeight="1" hidden="1">
      <c r="A18" s="16"/>
      <c r="B18" s="64"/>
      <c r="C18" s="36"/>
      <c r="D18" s="36"/>
      <c r="E18" s="63"/>
      <c r="F18" s="155"/>
    </row>
    <row r="19" spans="1:6" ht="18" customHeight="1">
      <c r="A19" s="136" t="s">
        <v>4</v>
      </c>
      <c r="B19" s="137" t="s">
        <v>51</v>
      </c>
      <c r="C19" s="20">
        <f>SUBTOTAL(9,C20:C33)</f>
        <v>219091.86</v>
      </c>
      <c r="D19" s="20">
        <f>E19-C19</f>
        <v>57060.79000000004</v>
      </c>
      <c r="E19" s="20">
        <f>SUBTOTAL(9,E20:E33)</f>
        <v>276152.65</v>
      </c>
      <c r="F19" s="138">
        <f>E19/C19</f>
        <v>1.2604423094495616</v>
      </c>
    </row>
    <row r="20" spans="1:6" ht="22.5" customHeight="1" hidden="1">
      <c r="A20" s="16"/>
      <c r="B20" s="64"/>
      <c r="C20" s="36"/>
      <c r="D20" s="36"/>
      <c r="E20" s="36"/>
      <c r="F20" s="139"/>
    </row>
    <row r="21" spans="1:6" ht="409.5" customHeight="1" hidden="1">
      <c r="A21" s="34" t="s">
        <v>17</v>
      </c>
      <c r="B21" s="140" t="s">
        <v>53</v>
      </c>
      <c r="C21" s="36">
        <f>SUBTOTAL(9,C22:C24)</f>
        <v>180571.46</v>
      </c>
      <c r="D21" s="36">
        <f>E21-C21</f>
        <v>45154.649999999994</v>
      </c>
      <c r="E21" s="36">
        <f>SUBTOTAL(9,E22:E24)</f>
        <v>225726.11</v>
      </c>
      <c r="F21" s="139" t="e">
        <f>IF(#REF!&lt;&gt;0,#REF!/#REF!,"-")</f>
        <v>#REF!</v>
      </c>
    </row>
    <row r="22" spans="1:6" ht="30" customHeight="1" hidden="1">
      <c r="A22" s="16"/>
      <c r="B22" s="64"/>
      <c r="C22" s="62"/>
      <c r="D22" s="62"/>
      <c r="E22" s="63"/>
      <c r="F22" s="155"/>
    </row>
    <row r="23" spans="1:6" ht="15" customHeight="1">
      <c r="A23" s="16" t="s">
        <v>17</v>
      </c>
      <c r="B23" s="64" t="s">
        <v>53</v>
      </c>
      <c r="C23" s="3">
        <v>180571.46</v>
      </c>
      <c r="D23" s="3">
        <f>E23-C23</f>
        <v>45154.649999999994</v>
      </c>
      <c r="E23" s="3">
        <v>225726.11</v>
      </c>
      <c r="F23" s="108">
        <f>E23/C23</f>
        <v>1.2500652650202861</v>
      </c>
    </row>
    <row r="24" spans="1:6" ht="15" hidden="1">
      <c r="A24" s="64"/>
      <c r="B24" s="64"/>
      <c r="C24" s="3"/>
      <c r="D24" s="3"/>
      <c r="E24" s="3"/>
      <c r="F24" s="108" t="e">
        <f aca="true" t="shared" si="0" ref="F24:F31">E24/C24</f>
        <v>#DIV/0!</v>
      </c>
    </row>
    <row r="25" spans="1:6" ht="409.5" customHeight="1" hidden="1">
      <c r="A25" s="34" t="s">
        <v>18</v>
      </c>
      <c r="B25" s="140" t="s">
        <v>55</v>
      </c>
      <c r="C25" s="36">
        <f>SUBTOTAL(9,C26:C28)</f>
        <v>7963.37</v>
      </c>
      <c r="D25" s="36">
        <f>E25-C25</f>
        <v>5313.7</v>
      </c>
      <c r="E25" s="36">
        <f>SUBTOTAL(9,E26:E28)</f>
        <v>13277.07</v>
      </c>
      <c r="F25" s="108">
        <f t="shared" si="0"/>
        <v>1.6672677522204795</v>
      </c>
    </row>
    <row r="26" spans="1:6" ht="30" customHeight="1" hidden="1">
      <c r="A26" s="16"/>
      <c r="B26" s="64"/>
      <c r="C26" s="62"/>
      <c r="D26" s="62"/>
      <c r="E26" s="63"/>
      <c r="F26" s="108" t="e">
        <f t="shared" si="0"/>
        <v>#DIV/0!</v>
      </c>
    </row>
    <row r="27" spans="1:6" ht="15" customHeight="1">
      <c r="A27" s="16" t="s">
        <v>18</v>
      </c>
      <c r="B27" s="64" t="s">
        <v>55</v>
      </c>
      <c r="C27" s="3">
        <v>7963.37</v>
      </c>
      <c r="D27" s="3">
        <f>E27-C27</f>
        <v>5313.7</v>
      </c>
      <c r="E27" s="3">
        <v>13277.07</v>
      </c>
      <c r="F27" s="108">
        <f t="shared" si="0"/>
        <v>1.6672677522204795</v>
      </c>
    </row>
    <row r="28" spans="1:6" ht="15" hidden="1">
      <c r="A28" s="64"/>
      <c r="B28" s="64"/>
      <c r="C28" s="3"/>
      <c r="D28" s="3"/>
      <c r="E28" s="3"/>
      <c r="F28" s="108" t="e">
        <f t="shared" si="0"/>
        <v>#DIV/0!</v>
      </c>
    </row>
    <row r="29" spans="1:6" ht="409.5" customHeight="1" hidden="1">
      <c r="A29" s="34" t="s">
        <v>19</v>
      </c>
      <c r="B29" s="140" t="s">
        <v>60</v>
      </c>
      <c r="C29" s="36">
        <f>SUBTOTAL(9,C30:C32)</f>
        <v>30557.03</v>
      </c>
      <c r="D29" s="36">
        <f>E29-C29</f>
        <v>6592.440000000002</v>
      </c>
      <c r="E29" s="36">
        <f>SUBTOTAL(9,E30:E32)</f>
        <v>37149.47</v>
      </c>
      <c r="F29" s="108">
        <f t="shared" si="0"/>
        <v>1.2157421712777716</v>
      </c>
    </row>
    <row r="30" spans="1:6" ht="30" customHeight="1" hidden="1">
      <c r="A30" s="16"/>
      <c r="B30" s="64"/>
      <c r="C30" s="62"/>
      <c r="D30" s="62"/>
      <c r="E30" s="63"/>
      <c r="F30" s="108" t="e">
        <f t="shared" si="0"/>
        <v>#DIV/0!</v>
      </c>
    </row>
    <row r="31" spans="1:6" ht="15" customHeight="1">
      <c r="A31" s="16" t="s">
        <v>19</v>
      </c>
      <c r="B31" s="64" t="s">
        <v>60</v>
      </c>
      <c r="C31" s="3">
        <v>30557.03</v>
      </c>
      <c r="D31" s="3">
        <f>E31-C31</f>
        <v>6592.440000000002</v>
      </c>
      <c r="E31" s="3">
        <v>37149.47</v>
      </c>
      <c r="F31" s="108">
        <f t="shared" si="0"/>
        <v>1.2157421712777716</v>
      </c>
    </row>
    <row r="32" spans="1:6" ht="15" hidden="1">
      <c r="A32" s="64"/>
      <c r="B32" s="64"/>
      <c r="C32" s="3"/>
      <c r="D32" s="3"/>
      <c r="E32" s="3"/>
      <c r="F32" s="108"/>
    </row>
    <row r="33" spans="1:6" ht="15" hidden="1">
      <c r="A33" s="64"/>
      <c r="B33" s="64"/>
      <c r="C33" s="3"/>
      <c r="D33" s="3"/>
      <c r="E33" s="63"/>
      <c r="F33" s="155"/>
    </row>
    <row r="34" spans="1:6" ht="18" customHeight="1">
      <c r="A34" s="136" t="s">
        <v>5</v>
      </c>
      <c r="B34" s="137" t="s">
        <v>48</v>
      </c>
      <c r="C34" s="20">
        <f>SUBTOTAL(9,C35:C52)</f>
        <v>102594.71</v>
      </c>
      <c r="D34" s="20">
        <f>E34-C34</f>
        <v>2535.9400000000023</v>
      </c>
      <c r="E34" s="20">
        <f>SUBTOTAL(9,E35:E52)</f>
        <v>105130.65000000001</v>
      </c>
      <c r="F34" s="138">
        <f>E34/C34</f>
        <v>1.0247180385811316</v>
      </c>
    </row>
    <row r="35" spans="1:6" ht="22.5" customHeight="1" hidden="1">
      <c r="A35" s="16"/>
      <c r="B35" s="64"/>
      <c r="C35" s="36"/>
      <c r="D35" s="36"/>
      <c r="E35" s="36"/>
      <c r="F35" s="139"/>
    </row>
    <row r="36" spans="1:6" ht="409.5" customHeight="1" hidden="1">
      <c r="A36" s="34" t="s">
        <v>20</v>
      </c>
      <c r="B36" s="140" t="s">
        <v>71</v>
      </c>
      <c r="C36" s="36">
        <f>SUBTOTAL(9,C37:C39)</f>
        <v>13139.55</v>
      </c>
      <c r="D36" s="36">
        <f>E36-C36</f>
        <v>2425.9800000000014</v>
      </c>
      <c r="E36" s="36">
        <f>SUBTOTAL(9,E37:E39)</f>
        <v>15565.53</v>
      </c>
      <c r="F36" s="139" t="e">
        <f>IF(#REF!&lt;&gt;0,#REF!/#REF!,"-")</f>
        <v>#REF!</v>
      </c>
    </row>
    <row r="37" spans="1:6" ht="30" customHeight="1" hidden="1">
      <c r="A37" s="16"/>
      <c r="B37" s="64"/>
      <c r="C37" s="62"/>
      <c r="D37" s="62"/>
      <c r="E37" s="63"/>
      <c r="F37" s="155"/>
    </row>
    <row r="38" spans="1:6" ht="15" customHeight="1">
      <c r="A38" s="16" t="s">
        <v>20</v>
      </c>
      <c r="B38" s="64" t="s">
        <v>71</v>
      </c>
      <c r="C38" s="3">
        <v>13139.55</v>
      </c>
      <c r="D38" s="3">
        <f>E38-C38</f>
        <v>2425.9800000000014</v>
      </c>
      <c r="E38" s="3">
        <v>15565.53</v>
      </c>
      <c r="F38" s="108">
        <f>E38/C38</f>
        <v>1.184631893786317</v>
      </c>
    </row>
    <row r="39" spans="1:6" ht="15" hidden="1">
      <c r="A39" s="64"/>
      <c r="B39" s="64"/>
      <c r="C39" s="3"/>
      <c r="D39" s="3"/>
      <c r="E39" s="3"/>
      <c r="F39" s="108" t="e">
        <f aca="true" t="shared" si="1" ref="F39:F49">E39/C39</f>
        <v>#DIV/0!</v>
      </c>
    </row>
    <row r="40" spans="1:6" ht="409.5" customHeight="1" hidden="1">
      <c r="A40" s="34" t="s">
        <v>21</v>
      </c>
      <c r="B40" s="140" t="s">
        <v>59</v>
      </c>
      <c r="C40" s="36">
        <f>SUBTOTAL(9,C41:C43)</f>
        <v>33977.03</v>
      </c>
      <c r="D40" s="36">
        <f>E40-C40</f>
        <v>-10774.36</v>
      </c>
      <c r="E40" s="36">
        <f>SUBTOTAL(9,E41:E43)</f>
        <v>23202.67</v>
      </c>
      <c r="F40" s="108">
        <f t="shared" si="1"/>
        <v>0.6828928249467361</v>
      </c>
    </row>
    <row r="41" spans="1:6" ht="30" customHeight="1" hidden="1">
      <c r="A41" s="16"/>
      <c r="B41" s="64"/>
      <c r="C41" s="62"/>
      <c r="D41" s="62"/>
      <c r="E41" s="63"/>
      <c r="F41" s="108" t="e">
        <f t="shared" si="1"/>
        <v>#DIV/0!</v>
      </c>
    </row>
    <row r="42" spans="1:6" ht="15" customHeight="1">
      <c r="A42" s="16" t="s">
        <v>21</v>
      </c>
      <c r="B42" s="64" t="s">
        <v>59</v>
      </c>
      <c r="C42" s="3">
        <v>33977.03</v>
      </c>
      <c r="D42" s="3">
        <f>E42-C42</f>
        <v>-10774.36</v>
      </c>
      <c r="E42" s="3">
        <v>23202.67</v>
      </c>
      <c r="F42" s="108">
        <f t="shared" si="1"/>
        <v>0.6828928249467361</v>
      </c>
    </row>
    <row r="43" spans="1:6" ht="15" hidden="1">
      <c r="A43" s="64"/>
      <c r="B43" s="64"/>
      <c r="C43" s="3"/>
      <c r="D43" s="3"/>
      <c r="E43" s="3"/>
      <c r="F43" s="108" t="e">
        <f t="shared" si="1"/>
        <v>#DIV/0!</v>
      </c>
    </row>
    <row r="44" spans="1:6" ht="409.5" customHeight="1" hidden="1">
      <c r="A44" s="34" t="s">
        <v>22</v>
      </c>
      <c r="B44" s="140" t="s">
        <v>43</v>
      </c>
      <c r="C44" s="36">
        <f>SUBTOTAL(9,C45:C47)</f>
        <v>54801.25</v>
      </c>
      <c r="D44" s="36">
        <f>E44-C44</f>
        <v>10884.320000000007</v>
      </c>
      <c r="E44" s="36">
        <f>SUBTOTAL(9,E45:E47)</f>
        <v>65685.57</v>
      </c>
      <c r="F44" s="108">
        <f t="shared" si="1"/>
        <v>1.1986144476631464</v>
      </c>
    </row>
    <row r="45" spans="1:6" ht="30" customHeight="1" hidden="1">
      <c r="A45" s="16"/>
      <c r="B45" s="64"/>
      <c r="C45" s="62"/>
      <c r="D45" s="62"/>
      <c r="E45" s="63"/>
      <c r="F45" s="108" t="e">
        <f t="shared" si="1"/>
        <v>#DIV/0!</v>
      </c>
    </row>
    <row r="46" spans="1:6" ht="15" customHeight="1">
      <c r="A46" s="16" t="s">
        <v>22</v>
      </c>
      <c r="B46" s="64" t="s">
        <v>43</v>
      </c>
      <c r="C46" s="3">
        <v>54801.25</v>
      </c>
      <c r="D46" s="3">
        <f>E46-C46</f>
        <v>10884.320000000007</v>
      </c>
      <c r="E46" s="3">
        <v>65685.57</v>
      </c>
      <c r="F46" s="108">
        <f t="shared" si="1"/>
        <v>1.1986144476631464</v>
      </c>
    </row>
    <row r="47" spans="1:6" ht="15" hidden="1">
      <c r="A47" s="64"/>
      <c r="B47" s="64"/>
      <c r="C47" s="3"/>
      <c r="D47" s="3"/>
      <c r="E47" s="3"/>
      <c r="F47" s="108" t="e">
        <f t="shared" si="1"/>
        <v>#DIV/0!</v>
      </c>
    </row>
    <row r="48" spans="1:6" ht="409.5" customHeight="1" hidden="1">
      <c r="A48" s="34" t="s">
        <v>24</v>
      </c>
      <c r="B48" s="140" t="s">
        <v>61</v>
      </c>
      <c r="C48" s="36">
        <f>SUBTOTAL(9,C49:C51)</f>
        <v>676.88</v>
      </c>
      <c r="D48" s="36">
        <f>E48-C48</f>
        <v>0</v>
      </c>
      <c r="E48" s="36">
        <f>SUBTOTAL(9,E49:E51)</f>
        <v>676.88</v>
      </c>
      <c r="F48" s="108">
        <f t="shared" si="1"/>
        <v>1</v>
      </c>
    </row>
    <row r="49" spans="1:6" ht="30" customHeight="1" hidden="1">
      <c r="A49" s="16"/>
      <c r="B49" s="64"/>
      <c r="C49" s="62"/>
      <c r="D49" s="62"/>
      <c r="E49" s="63"/>
      <c r="F49" s="108" t="e">
        <f t="shared" si="1"/>
        <v>#DIV/0!</v>
      </c>
    </row>
    <row r="50" spans="1:6" ht="15" customHeight="1">
      <c r="A50" s="16" t="s">
        <v>24</v>
      </c>
      <c r="B50" s="64" t="s">
        <v>61</v>
      </c>
      <c r="C50" s="3">
        <v>676.88</v>
      </c>
      <c r="D50" s="3">
        <f>E50-C50</f>
        <v>0</v>
      </c>
      <c r="E50" s="3">
        <v>676.88</v>
      </c>
      <c r="F50" s="108">
        <f>E50/C50</f>
        <v>1</v>
      </c>
    </row>
    <row r="51" spans="1:6" ht="15" hidden="1">
      <c r="A51" s="64"/>
      <c r="B51" s="64"/>
      <c r="C51" s="3"/>
      <c r="D51" s="3"/>
      <c r="E51" s="3"/>
      <c r="F51" s="108"/>
    </row>
    <row r="52" spans="1:6" ht="15" hidden="1">
      <c r="A52" s="64"/>
      <c r="B52" s="64"/>
      <c r="C52" s="3"/>
      <c r="D52" s="3"/>
      <c r="E52" s="63"/>
      <c r="F52" s="155"/>
    </row>
    <row r="53" spans="1:6" ht="18" customHeight="1">
      <c r="A53" s="136" t="s">
        <v>6</v>
      </c>
      <c r="B53" s="137" t="s">
        <v>47</v>
      </c>
      <c r="C53" s="20">
        <f>SUBTOTAL(9,C54:C59)</f>
        <v>929.06</v>
      </c>
      <c r="D53" s="20">
        <f>E53-C53</f>
        <v>0</v>
      </c>
      <c r="E53" s="20">
        <f>SUBTOTAL(9,E54:E59)</f>
        <v>929.06</v>
      </c>
      <c r="F53" s="138">
        <f>E53/C53</f>
        <v>1</v>
      </c>
    </row>
    <row r="54" spans="1:6" ht="22.5" customHeight="1" hidden="1">
      <c r="A54" s="16"/>
      <c r="B54" s="64"/>
      <c r="C54" s="36"/>
      <c r="D54" s="36"/>
      <c r="E54" s="36"/>
      <c r="F54" s="139"/>
    </row>
    <row r="55" spans="1:6" ht="409.5" customHeight="1" hidden="1">
      <c r="A55" s="34" t="s">
        <v>25</v>
      </c>
      <c r="B55" s="140" t="s">
        <v>54</v>
      </c>
      <c r="C55" s="36">
        <f>SUBTOTAL(9,C56:C58)</f>
        <v>929.06</v>
      </c>
      <c r="D55" s="36">
        <f>E55-C55</f>
        <v>0</v>
      </c>
      <c r="E55" s="36">
        <f>SUBTOTAL(9,E56:E58)</f>
        <v>929.06</v>
      </c>
      <c r="F55" s="139" t="e">
        <f>IF(#REF!&lt;&gt;0,#REF!/#REF!,"-")</f>
        <v>#REF!</v>
      </c>
    </row>
    <row r="56" spans="1:6" ht="30" customHeight="1" hidden="1">
      <c r="A56" s="16"/>
      <c r="B56" s="64"/>
      <c r="C56" s="62"/>
      <c r="D56" s="62"/>
      <c r="E56" s="63"/>
      <c r="F56" s="155"/>
    </row>
    <row r="57" spans="1:6" ht="15" customHeight="1">
      <c r="A57" s="16" t="s">
        <v>25</v>
      </c>
      <c r="B57" s="64" t="s">
        <v>54</v>
      </c>
      <c r="C57" s="3">
        <v>929.06</v>
      </c>
      <c r="D57" s="3">
        <f>E57-C57</f>
        <v>0</v>
      </c>
      <c r="E57" s="3">
        <v>929.06</v>
      </c>
      <c r="F57" s="108">
        <f>E57/C57</f>
        <v>1</v>
      </c>
    </row>
    <row r="58" spans="1:6" ht="15" hidden="1">
      <c r="A58" s="64"/>
      <c r="B58" s="64"/>
      <c r="C58" s="3"/>
      <c r="D58" s="3"/>
      <c r="E58" s="3"/>
      <c r="F58" s="108"/>
    </row>
    <row r="59" spans="1:6" ht="15" hidden="1">
      <c r="A59" s="64"/>
      <c r="B59" s="64"/>
      <c r="C59" s="3"/>
      <c r="D59" s="3"/>
      <c r="E59" s="63"/>
      <c r="F59" s="155"/>
    </row>
    <row r="60" spans="1:6" ht="19.5" customHeight="1" hidden="1">
      <c r="A60" s="64"/>
      <c r="B60" s="64"/>
      <c r="C60" s="3"/>
      <c r="D60" s="3"/>
      <c r="E60" s="63"/>
      <c r="F60" s="155"/>
    </row>
    <row r="61" spans="1:6" ht="19.5" customHeight="1" hidden="1">
      <c r="A61" s="64"/>
      <c r="B61" s="64"/>
      <c r="C61" s="3"/>
      <c r="D61" s="3"/>
      <c r="E61" s="63"/>
      <c r="F61" s="155"/>
    </row>
    <row r="62" spans="1:6" ht="18" customHeight="1">
      <c r="A62" s="21" t="s">
        <v>106</v>
      </c>
      <c r="B62" s="146" t="s">
        <v>107</v>
      </c>
      <c r="C62" s="22">
        <f>SUBTOTAL(9,C63:C88)</f>
        <v>312214.38</v>
      </c>
      <c r="D62" s="22">
        <f>E62-C62</f>
        <v>0</v>
      </c>
      <c r="E62" s="22">
        <f>SUBTOTAL(9,E63:E88)</f>
        <v>312214.38</v>
      </c>
      <c r="F62" s="107">
        <f>E62/C62</f>
        <v>1</v>
      </c>
    </row>
    <row r="63" spans="1:6" ht="30" customHeight="1" hidden="1">
      <c r="A63" s="16"/>
      <c r="B63" s="64"/>
      <c r="C63" s="36"/>
      <c r="D63" s="36"/>
      <c r="E63" s="63"/>
      <c r="F63" s="155"/>
    </row>
    <row r="64" spans="1:6" ht="18" customHeight="1">
      <c r="A64" s="147" t="s">
        <v>0</v>
      </c>
      <c r="B64" s="148" t="s">
        <v>46</v>
      </c>
      <c r="C64" s="61">
        <f>SUBTOTAL(9,C65:C73)</f>
        <v>6463.6</v>
      </c>
      <c r="D64" s="61">
        <f>E64-C64</f>
        <v>0</v>
      </c>
      <c r="E64" s="61">
        <f>SUBTOTAL(9,E65:E73)</f>
        <v>6463.6</v>
      </c>
      <c r="F64" s="159">
        <f>E64/C64</f>
        <v>1</v>
      </c>
    </row>
    <row r="65" spans="1:6" ht="30" customHeight="1" hidden="1">
      <c r="A65" s="16"/>
      <c r="B65" s="64"/>
      <c r="C65" s="36"/>
      <c r="D65" s="36"/>
      <c r="E65" s="63"/>
      <c r="F65" s="155"/>
    </row>
    <row r="66" spans="1:6" ht="18" customHeight="1">
      <c r="A66" s="136" t="s">
        <v>5</v>
      </c>
      <c r="B66" s="137" t="s">
        <v>48</v>
      </c>
      <c r="C66" s="20">
        <f>SUBTOTAL(9,C67:C72)</f>
        <v>6463.6</v>
      </c>
      <c r="D66" s="20">
        <f>E66-C66</f>
        <v>0</v>
      </c>
      <c r="E66" s="20">
        <f>SUBTOTAL(9,E67:E72)</f>
        <v>6463.6</v>
      </c>
      <c r="F66" s="138">
        <f>E66/C66</f>
        <v>1</v>
      </c>
    </row>
    <row r="67" spans="1:6" ht="22.5" customHeight="1" hidden="1">
      <c r="A67" s="16"/>
      <c r="B67" s="64"/>
      <c r="C67" s="36"/>
      <c r="D67" s="36"/>
      <c r="E67" s="36"/>
      <c r="F67" s="139"/>
    </row>
    <row r="68" spans="1:6" ht="409.5" customHeight="1" hidden="1">
      <c r="A68" s="34" t="s">
        <v>22</v>
      </c>
      <c r="B68" s="140" t="s">
        <v>43</v>
      </c>
      <c r="C68" s="36">
        <f>SUBTOTAL(9,C69:C71)</f>
        <v>6463.6</v>
      </c>
      <c r="D68" s="36">
        <f>E68-C68</f>
        <v>0</v>
      </c>
      <c r="E68" s="36">
        <f>SUBTOTAL(9,E69:E71)</f>
        <v>6463.6</v>
      </c>
      <c r="F68" s="139" t="e">
        <f>IF(#REF!&lt;&gt;0,#REF!/#REF!,"-")</f>
        <v>#REF!</v>
      </c>
    </row>
    <row r="69" spans="1:6" ht="30" customHeight="1" hidden="1">
      <c r="A69" s="16"/>
      <c r="B69" s="64"/>
      <c r="C69" s="62"/>
      <c r="D69" s="62"/>
      <c r="E69" s="63"/>
      <c r="F69" s="155"/>
    </row>
    <row r="70" spans="1:6" ht="15" customHeight="1">
      <c r="A70" s="16" t="s">
        <v>22</v>
      </c>
      <c r="B70" s="64" t="s">
        <v>43</v>
      </c>
      <c r="C70" s="3">
        <v>6463.6</v>
      </c>
      <c r="D70" s="3">
        <f>E70-C70</f>
        <v>0</v>
      </c>
      <c r="E70" s="3">
        <v>6463.6</v>
      </c>
      <c r="F70" s="108">
        <f>E70/C70</f>
        <v>1</v>
      </c>
    </row>
    <row r="71" spans="1:6" ht="15" hidden="1">
      <c r="A71" s="64"/>
      <c r="B71" s="64"/>
      <c r="C71" s="3"/>
      <c r="D71" s="3"/>
      <c r="E71" s="3"/>
      <c r="F71" s="108"/>
    </row>
    <row r="72" spans="1:6" ht="15" hidden="1">
      <c r="A72" s="64"/>
      <c r="B72" s="64"/>
      <c r="C72" s="3"/>
      <c r="D72" s="3"/>
      <c r="E72" s="63"/>
      <c r="F72" s="155"/>
    </row>
    <row r="73" spans="1:6" ht="19.5" customHeight="1" hidden="1">
      <c r="A73" s="64"/>
      <c r="B73" s="64"/>
      <c r="C73" s="3"/>
      <c r="D73" s="3"/>
      <c r="E73" s="63"/>
      <c r="F73" s="155"/>
    </row>
    <row r="74" spans="1:6" ht="18" customHeight="1">
      <c r="A74" s="147" t="s">
        <v>1</v>
      </c>
      <c r="B74" s="148" t="s">
        <v>63</v>
      </c>
      <c r="C74" s="61">
        <f>SUBTOTAL(9,C75:C87)</f>
        <v>305750.78</v>
      </c>
      <c r="D74" s="61">
        <f>E74-C74</f>
        <v>0</v>
      </c>
      <c r="E74" s="61">
        <f>SUBTOTAL(9,E75:E87)</f>
        <v>305750.78</v>
      </c>
      <c r="F74" s="159">
        <f>E74/C74</f>
        <v>1</v>
      </c>
    </row>
    <row r="75" spans="1:6" ht="30" customHeight="1" hidden="1">
      <c r="A75" s="16"/>
      <c r="B75" s="64"/>
      <c r="C75" s="36"/>
      <c r="D75" s="36"/>
      <c r="E75" s="63"/>
      <c r="F75" s="155"/>
    </row>
    <row r="76" spans="1:6" ht="18" customHeight="1">
      <c r="A76" s="136" t="s">
        <v>9</v>
      </c>
      <c r="B76" s="137" t="s">
        <v>66</v>
      </c>
      <c r="C76" s="20">
        <f>SUBTOTAL(9,C77:C86)</f>
        <v>305750.78</v>
      </c>
      <c r="D76" s="20">
        <f>E76-C76</f>
        <v>0</v>
      </c>
      <c r="E76" s="20">
        <f>SUBTOTAL(9,E77:E86)</f>
        <v>305750.78</v>
      </c>
      <c r="F76" s="138">
        <f>E76/C76</f>
        <v>1</v>
      </c>
    </row>
    <row r="77" spans="1:6" ht="22.5" customHeight="1" hidden="1">
      <c r="A77" s="16"/>
      <c r="B77" s="64"/>
      <c r="C77" s="36"/>
      <c r="D77" s="36"/>
      <c r="E77" s="36"/>
      <c r="F77" s="139"/>
    </row>
    <row r="78" spans="1:6" ht="409.5" customHeight="1" hidden="1">
      <c r="A78" s="34" t="s">
        <v>28</v>
      </c>
      <c r="B78" s="140" t="s">
        <v>62</v>
      </c>
      <c r="C78" s="36">
        <f>SUBTOTAL(9,C79:C81)</f>
        <v>265445.62</v>
      </c>
      <c r="D78" s="36">
        <f>E78-C78</f>
        <v>0</v>
      </c>
      <c r="E78" s="36">
        <f>SUBTOTAL(9,E79:E81)</f>
        <v>265445.62</v>
      </c>
      <c r="F78" s="139" t="e">
        <f>IF(#REF!&lt;&gt;0,#REF!/#REF!,"-")</f>
        <v>#REF!</v>
      </c>
    </row>
    <row r="79" spans="1:6" ht="30" customHeight="1" hidden="1">
      <c r="A79" s="16"/>
      <c r="B79" s="64"/>
      <c r="C79" s="62"/>
      <c r="D79" s="62"/>
      <c r="E79" s="63"/>
      <c r="F79" s="155"/>
    </row>
    <row r="80" spans="1:6" ht="15" customHeight="1">
      <c r="A80" s="16" t="s">
        <v>28</v>
      </c>
      <c r="B80" s="64" t="s">
        <v>62</v>
      </c>
      <c r="C80" s="3">
        <v>265445.62</v>
      </c>
      <c r="D80" s="3">
        <f>E80-C80</f>
        <v>0</v>
      </c>
      <c r="E80" s="3">
        <v>265445.62</v>
      </c>
      <c r="F80" s="108">
        <f>E80/C80</f>
        <v>1</v>
      </c>
    </row>
    <row r="81" spans="1:6" ht="15" hidden="1">
      <c r="A81" s="64"/>
      <c r="B81" s="64"/>
      <c r="C81" s="3"/>
      <c r="D81" s="3"/>
      <c r="E81" s="3"/>
      <c r="F81" s="108" t="e">
        <f>E81/C81</f>
        <v>#DIV/0!</v>
      </c>
    </row>
    <row r="82" spans="1:6" ht="409.5" customHeight="1" hidden="1">
      <c r="A82" s="34" t="s">
        <v>29</v>
      </c>
      <c r="B82" s="140" t="s">
        <v>50</v>
      </c>
      <c r="C82" s="36">
        <f>SUBTOTAL(9,C83:C85)</f>
        <v>40305.16</v>
      </c>
      <c r="D82" s="36">
        <f>E82-C82</f>
        <v>0</v>
      </c>
      <c r="E82" s="36">
        <f>SUBTOTAL(9,E83:E85)</f>
        <v>40305.16</v>
      </c>
      <c r="F82" s="108">
        <f>E82/C82</f>
        <v>1</v>
      </c>
    </row>
    <row r="83" spans="1:6" ht="30" customHeight="1" hidden="1">
      <c r="A83" s="16"/>
      <c r="B83" s="64"/>
      <c r="C83" s="62"/>
      <c r="D83" s="62"/>
      <c r="E83" s="63"/>
      <c r="F83" s="108" t="e">
        <f>E83/C83</f>
        <v>#DIV/0!</v>
      </c>
    </row>
    <row r="84" spans="1:6" ht="15" customHeight="1">
      <c r="A84" s="16" t="s">
        <v>29</v>
      </c>
      <c r="B84" s="64" t="s">
        <v>50</v>
      </c>
      <c r="C84" s="3">
        <v>40305.16</v>
      </c>
      <c r="D84" s="3">
        <f>E84-C84</f>
        <v>0</v>
      </c>
      <c r="E84" s="3">
        <v>40305.16</v>
      </c>
      <c r="F84" s="108">
        <f>E84/C84</f>
        <v>1</v>
      </c>
    </row>
    <row r="85" spans="1:6" ht="15" hidden="1">
      <c r="A85" s="64"/>
      <c r="B85" s="64"/>
      <c r="C85" s="3"/>
      <c r="D85" s="3"/>
      <c r="E85" s="3"/>
      <c r="F85" s="108"/>
    </row>
    <row r="86" spans="1:6" ht="15" hidden="1">
      <c r="A86" s="64"/>
      <c r="B86" s="64"/>
      <c r="C86" s="3"/>
      <c r="D86" s="3"/>
      <c r="E86" s="63"/>
      <c r="F86" s="155"/>
    </row>
    <row r="87" spans="1:6" ht="19.5" customHeight="1" hidden="1">
      <c r="A87" s="64"/>
      <c r="B87" s="64"/>
      <c r="C87" s="3"/>
      <c r="D87" s="3"/>
      <c r="E87" s="63"/>
      <c r="F87" s="155"/>
    </row>
    <row r="88" spans="1:6" ht="19.5" customHeight="1" hidden="1">
      <c r="A88" s="64"/>
      <c r="B88" s="64"/>
      <c r="C88" s="3"/>
      <c r="D88" s="3"/>
      <c r="E88" s="63"/>
      <c r="F88" s="155"/>
    </row>
    <row r="89" spans="1:6" ht="19.5" customHeight="1" hidden="1">
      <c r="A89" s="64"/>
      <c r="B89" s="64"/>
      <c r="C89" s="3"/>
      <c r="D89" s="3"/>
      <c r="E89" s="63"/>
      <c r="F89" s="155"/>
    </row>
    <row r="90" spans="1:6" ht="19.5" customHeight="1" hidden="1">
      <c r="A90" s="64"/>
      <c r="B90" s="64"/>
      <c r="C90" s="3"/>
      <c r="D90" s="3"/>
      <c r="E90" s="63"/>
      <c r="F90" s="155"/>
    </row>
    <row r="91" spans="1:6" s="18" customFormat="1" ht="18" customHeight="1">
      <c r="A91" s="39" t="s">
        <v>4</v>
      </c>
      <c r="B91" s="144" t="s">
        <v>94</v>
      </c>
      <c r="C91" s="40">
        <f>SUBTOTAL(9,C92:C122)</f>
        <v>185973.87</v>
      </c>
      <c r="D91" s="40">
        <f>E91-C91</f>
        <v>-90956.87</v>
      </c>
      <c r="E91" s="40">
        <f>SUBTOTAL(9,E92:E122)</f>
        <v>95017</v>
      </c>
      <c r="F91" s="157">
        <f>E91/C91</f>
        <v>0.510915861459462</v>
      </c>
    </row>
    <row r="92" spans="1:6" ht="30" customHeight="1" hidden="1">
      <c r="A92" s="16"/>
      <c r="B92" s="64"/>
      <c r="C92" s="36"/>
      <c r="D92" s="36"/>
      <c r="E92" s="63"/>
      <c r="F92" s="155"/>
    </row>
    <row r="93" spans="1:6" ht="18" customHeight="1">
      <c r="A93" s="41"/>
      <c r="B93" s="145"/>
      <c r="C93" s="42">
        <f>SUBTOTAL(9,C94:C121)</f>
        <v>185973.87</v>
      </c>
      <c r="D93" s="42">
        <f>E93-C93</f>
        <v>-90956.87</v>
      </c>
      <c r="E93" s="42">
        <f>SUBTOTAL(9,E94:E121)</f>
        <v>95017</v>
      </c>
      <c r="F93" s="158">
        <f>E93/C93</f>
        <v>0.510915861459462</v>
      </c>
    </row>
    <row r="94" spans="1:6" ht="30" customHeight="1" hidden="1">
      <c r="A94" s="16"/>
      <c r="B94" s="64"/>
      <c r="C94" s="36"/>
      <c r="D94" s="36"/>
      <c r="E94" s="63"/>
      <c r="F94" s="155"/>
    </row>
    <row r="95" spans="1:6" ht="18" customHeight="1">
      <c r="A95" s="21" t="s">
        <v>104</v>
      </c>
      <c r="B95" s="146" t="s">
        <v>105</v>
      </c>
      <c r="C95" s="22">
        <f>SUBTOTAL(9,C96:C107)</f>
        <v>0</v>
      </c>
      <c r="D95" s="22">
        <f>E95-C95</f>
        <v>17</v>
      </c>
      <c r="E95" s="22">
        <f>SUBTOTAL(9,E96:E107)</f>
        <v>17</v>
      </c>
      <c r="F95" s="160" t="s">
        <v>88</v>
      </c>
    </row>
    <row r="96" spans="1:6" ht="30" customHeight="1" hidden="1">
      <c r="A96" s="16"/>
      <c r="B96" s="64"/>
      <c r="C96" s="36"/>
      <c r="D96" s="36"/>
      <c r="E96" s="63"/>
      <c r="F96" s="161"/>
    </row>
    <row r="97" spans="1:6" ht="18" customHeight="1">
      <c r="A97" s="147" t="s">
        <v>0</v>
      </c>
      <c r="B97" s="148" t="s">
        <v>46</v>
      </c>
      <c r="C97" s="61">
        <f>SUBTOTAL(9,C98:C106)</f>
        <v>0</v>
      </c>
      <c r="D97" s="61">
        <f>E97-C97</f>
        <v>17</v>
      </c>
      <c r="E97" s="61">
        <f>SUBTOTAL(9,E98:E106)</f>
        <v>17</v>
      </c>
      <c r="F97" s="162" t="s">
        <v>88</v>
      </c>
    </row>
    <row r="98" spans="1:6" ht="30" customHeight="1" hidden="1">
      <c r="A98" s="16"/>
      <c r="B98" s="64"/>
      <c r="C98" s="36"/>
      <c r="D98" s="36"/>
      <c r="E98" s="63"/>
      <c r="F98" s="161"/>
    </row>
    <row r="99" spans="1:6" ht="18" customHeight="1">
      <c r="A99" s="136" t="s">
        <v>5</v>
      </c>
      <c r="B99" s="137" t="s">
        <v>48</v>
      </c>
      <c r="C99" s="20">
        <f>SUBTOTAL(9,C100:C105)</f>
        <v>0</v>
      </c>
      <c r="D99" s="20">
        <f>E99-C99</f>
        <v>17</v>
      </c>
      <c r="E99" s="20">
        <f>SUBTOTAL(9,E100:E105)</f>
        <v>17</v>
      </c>
      <c r="F99" s="163" t="s">
        <v>88</v>
      </c>
    </row>
    <row r="100" spans="1:6" ht="22.5" customHeight="1" hidden="1">
      <c r="A100" s="16"/>
      <c r="B100" s="64"/>
      <c r="C100" s="36"/>
      <c r="D100" s="36"/>
      <c r="E100" s="36"/>
      <c r="F100" s="164"/>
    </row>
    <row r="101" spans="1:6" ht="409.5" customHeight="1" hidden="1">
      <c r="A101" s="34" t="s">
        <v>22</v>
      </c>
      <c r="B101" s="140" t="s">
        <v>43</v>
      </c>
      <c r="C101" s="36">
        <f>SUBTOTAL(9,C102:C104)</f>
        <v>0</v>
      </c>
      <c r="D101" s="36">
        <f>E101-C101</f>
        <v>17</v>
      </c>
      <c r="E101" s="36">
        <f>SUBTOTAL(9,E102:E104)</f>
        <v>17</v>
      </c>
      <c r="F101" s="164" t="e">
        <f>IF(#REF!&lt;&gt;0,#REF!/#REF!,"-")</f>
        <v>#REF!</v>
      </c>
    </row>
    <row r="102" spans="1:6" ht="30" customHeight="1" hidden="1">
      <c r="A102" s="16"/>
      <c r="B102" s="64"/>
      <c r="C102" s="62"/>
      <c r="D102" s="62"/>
      <c r="E102" s="63"/>
      <c r="F102" s="161"/>
    </row>
    <row r="103" spans="1:6" ht="15" customHeight="1">
      <c r="A103" s="16" t="s">
        <v>22</v>
      </c>
      <c r="B103" s="64" t="s">
        <v>43</v>
      </c>
      <c r="C103" s="3">
        <v>0</v>
      </c>
      <c r="D103" s="3">
        <f>E103-C103</f>
        <v>17</v>
      </c>
      <c r="E103" s="3">
        <v>17</v>
      </c>
      <c r="F103" s="165" t="s">
        <v>88</v>
      </c>
    </row>
    <row r="104" spans="1:6" ht="15" hidden="1">
      <c r="A104" s="64"/>
      <c r="B104" s="64"/>
      <c r="C104" s="3"/>
      <c r="D104" s="3"/>
      <c r="E104" s="3"/>
      <c r="F104" s="108"/>
    </row>
    <row r="105" spans="1:6" ht="15" hidden="1">
      <c r="A105" s="64"/>
      <c r="B105" s="64"/>
      <c r="C105" s="3"/>
      <c r="D105" s="3"/>
      <c r="E105" s="63"/>
      <c r="F105" s="155"/>
    </row>
    <row r="106" spans="1:6" ht="19.5" customHeight="1" hidden="1">
      <c r="A106" s="64"/>
      <c r="B106" s="64"/>
      <c r="C106" s="3"/>
      <c r="D106" s="3"/>
      <c r="E106" s="63"/>
      <c r="F106" s="155"/>
    </row>
    <row r="107" spans="1:6" ht="19.5" customHeight="1" hidden="1">
      <c r="A107" s="64"/>
      <c r="B107" s="64"/>
      <c r="C107" s="3"/>
      <c r="D107" s="3"/>
      <c r="E107" s="63"/>
      <c r="F107" s="155"/>
    </row>
    <row r="108" spans="1:6" ht="18" customHeight="1">
      <c r="A108" s="21" t="s">
        <v>106</v>
      </c>
      <c r="B108" s="146" t="s">
        <v>107</v>
      </c>
      <c r="C108" s="22">
        <f>SUBTOTAL(9,C109:C120)</f>
        <v>185973.87</v>
      </c>
      <c r="D108" s="22">
        <f>E108-C108</f>
        <v>-90973.87</v>
      </c>
      <c r="E108" s="22">
        <f>SUBTOTAL(9,E109:E120)</f>
        <v>95000</v>
      </c>
      <c r="F108" s="107">
        <f>E108/C108</f>
        <v>0.5108244507682719</v>
      </c>
    </row>
    <row r="109" spans="1:6" ht="30" customHeight="1" hidden="1">
      <c r="A109" s="16"/>
      <c r="B109" s="64"/>
      <c r="C109" s="36"/>
      <c r="D109" s="36"/>
      <c r="E109" s="63"/>
      <c r="F109" s="155"/>
    </row>
    <row r="110" spans="1:6" ht="18" customHeight="1">
      <c r="A110" s="147" t="s">
        <v>1</v>
      </c>
      <c r="B110" s="148" t="s">
        <v>63</v>
      </c>
      <c r="C110" s="61">
        <f>SUBTOTAL(9,C111:C119)</f>
        <v>185973.87</v>
      </c>
      <c r="D110" s="61">
        <f>E110-C110</f>
        <v>-90973.87</v>
      </c>
      <c r="E110" s="61">
        <f>SUBTOTAL(9,E111:E119)</f>
        <v>95000</v>
      </c>
      <c r="F110" s="159">
        <f>E110/C110</f>
        <v>0.5108244507682719</v>
      </c>
    </row>
    <row r="111" spans="1:6" ht="30" customHeight="1" hidden="1">
      <c r="A111" s="16"/>
      <c r="B111" s="64"/>
      <c r="C111" s="36"/>
      <c r="D111" s="36"/>
      <c r="E111" s="63"/>
      <c r="F111" s="155"/>
    </row>
    <row r="112" spans="1:6" ht="18" customHeight="1">
      <c r="A112" s="136" t="s">
        <v>9</v>
      </c>
      <c r="B112" s="137" t="s">
        <v>66</v>
      </c>
      <c r="C112" s="20">
        <f>SUBTOTAL(9,C113:C118)</f>
        <v>185973.87</v>
      </c>
      <c r="D112" s="20">
        <f>E112-C112</f>
        <v>-90973.87</v>
      </c>
      <c r="E112" s="20">
        <f>SUBTOTAL(9,E113:E118)</f>
        <v>95000</v>
      </c>
      <c r="F112" s="138">
        <f>E112/C112</f>
        <v>0.5108244507682719</v>
      </c>
    </row>
    <row r="113" spans="1:6" ht="22.5" customHeight="1" hidden="1">
      <c r="A113" s="16"/>
      <c r="B113" s="64"/>
      <c r="C113" s="36"/>
      <c r="D113" s="36"/>
      <c r="E113" s="36"/>
      <c r="F113" s="139"/>
    </row>
    <row r="114" spans="1:6" ht="409.5" customHeight="1" hidden="1">
      <c r="A114" s="34" t="s">
        <v>28</v>
      </c>
      <c r="B114" s="140" t="s">
        <v>62</v>
      </c>
      <c r="C114" s="36">
        <f>SUBTOTAL(9,C115:C117)</f>
        <v>185973.87</v>
      </c>
      <c r="D114" s="36">
        <f>E114-C114</f>
        <v>-90973.87</v>
      </c>
      <c r="E114" s="36">
        <f>SUBTOTAL(9,E115:E117)</f>
        <v>95000</v>
      </c>
      <c r="F114" s="139" t="e">
        <f>IF(#REF!&lt;&gt;0,#REF!/#REF!,"-")</f>
        <v>#REF!</v>
      </c>
    </row>
    <row r="115" spans="1:6" ht="30" customHeight="1" hidden="1">
      <c r="A115" s="16"/>
      <c r="B115" s="64"/>
      <c r="C115" s="62"/>
      <c r="D115" s="62"/>
      <c r="E115" s="63"/>
      <c r="F115" s="155"/>
    </row>
    <row r="116" spans="1:6" ht="15" customHeight="1">
      <c r="A116" s="16" t="s">
        <v>28</v>
      </c>
      <c r="B116" s="64" t="s">
        <v>62</v>
      </c>
      <c r="C116" s="3">
        <v>185973.87</v>
      </c>
      <c r="D116" s="3">
        <f>E116-C116</f>
        <v>-90973.87</v>
      </c>
      <c r="E116" s="3">
        <v>95000</v>
      </c>
      <c r="F116" s="108">
        <f>E116/C116</f>
        <v>0.5108244507682719</v>
      </c>
    </row>
    <row r="117" spans="1:6" ht="15" hidden="1">
      <c r="A117" s="64"/>
      <c r="B117" s="64"/>
      <c r="C117" s="3"/>
      <c r="D117" s="3"/>
      <c r="E117" s="3"/>
      <c r="F117" s="108"/>
    </row>
    <row r="118" spans="1:6" ht="15" hidden="1">
      <c r="A118" s="64"/>
      <c r="B118" s="64"/>
      <c r="C118" s="3"/>
      <c r="D118" s="3"/>
      <c r="E118" s="63"/>
      <c r="F118" s="155"/>
    </row>
    <row r="119" spans="1:6" ht="19.5" customHeight="1" hidden="1">
      <c r="A119" s="64"/>
      <c r="B119" s="64"/>
      <c r="C119" s="3"/>
      <c r="D119" s="3"/>
      <c r="E119" s="63"/>
      <c r="F119" s="155"/>
    </row>
    <row r="120" spans="1:6" ht="19.5" customHeight="1" hidden="1">
      <c r="A120" s="64"/>
      <c r="B120" s="64"/>
      <c r="C120" s="3"/>
      <c r="D120" s="3"/>
      <c r="E120" s="63"/>
      <c r="F120" s="155"/>
    </row>
    <row r="121" spans="1:6" ht="19.5" customHeight="1" hidden="1">
      <c r="A121" s="64"/>
      <c r="B121" s="64"/>
      <c r="C121" s="3"/>
      <c r="D121" s="3"/>
      <c r="E121" s="63"/>
      <c r="F121" s="155"/>
    </row>
    <row r="122" spans="1:6" ht="19.5" customHeight="1" hidden="1">
      <c r="A122" s="64"/>
      <c r="B122" s="64"/>
      <c r="C122" s="3"/>
      <c r="D122" s="3"/>
      <c r="E122" s="63"/>
      <c r="F122" s="155"/>
    </row>
    <row r="123" spans="1:6" s="18" customFormat="1" ht="18" customHeight="1">
      <c r="A123" s="39" t="s">
        <v>95</v>
      </c>
      <c r="B123" s="144" t="s">
        <v>96</v>
      </c>
      <c r="C123" s="40">
        <f>SUBTOTAL(9,C124:C242)</f>
        <v>390940.98999999993</v>
      </c>
      <c r="D123" s="40">
        <f>E123-C123</f>
        <v>-114359.10999999993</v>
      </c>
      <c r="E123" s="40">
        <f>SUBTOTAL(9,E124:E242)</f>
        <v>276581.88</v>
      </c>
      <c r="F123" s="157">
        <f>E123/C123</f>
        <v>0.7074773100666677</v>
      </c>
    </row>
    <row r="124" spans="1:6" ht="30" customHeight="1" hidden="1">
      <c r="A124" s="16"/>
      <c r="B124" s="64"/>
      <c r="C124" s="36"/>
      <c r="D124" s="36"/>
      <c r="E124" s="63"/>
      <c r="F124" s="155"/>
    </row>
    <row r="125" spans="1:6" ht="18" customHeight="1">
      <c r="A125" s="41"/>
      <c r="B125" s="145"/>
      <c r="C125" s="42">
        <f>SUBTOTAL(9,C126:C241)</f>
        <v>390940.98999999993</v>
      </c>
      <c r="D125" s="42">
        <f>E125-C125</f>
        <v>-114359.10999999993</v>
      </c>
      <c r="E125" s="42">
        <f>SUBTOTAL(9,E126:E241)</f>
        <v>276581.88</v>
      </c>
      <c r="F125" s="158">
        <f>E125/C125</f>
        <v>0.7074773100666677</v>
      </c>
    </row>
    <row r="126" spans="1:6" ht="30" customHeight="1" hidden="1">
      <c r="A126" s="16"/>
      <c r="B126" s="64"/>
      <c r="C126" s="36"/>
      <c r="D126" s="36"/>
      <c r="E126" s="63"/>
      <c r="F126" s="155"/>
    </row>
    <row r="127" spans="1:6" ht="18" customHeight="1">
      <c r="A127" s="21" t="s">
        <v>104</v>
      </c>
      <c r="B127" s="146" t="s">
        <v>105</v>
      </c>
      <c r="C127" s="22">
        <f>SUBTOTAL(9,C128:C198)</f>
        <v>199084.17999999996</v>
      </c>
      <c r="D127" s="22">
        <f>E127-C127</f>
        <v>16635.880000000034</v>
      </c>
      <c r="E127" s="22">
        <f>SUBTOTAL(9,E128:E198)</f>
        <v>215720.06</v>
      </c>
      <c r="F127" s="107">
        <f>E127/C127</f>
        <v>1.0835620389324758</v>
      </c>
    </row>
    <row r="128" spans="1:6" ht="30" customHeight="1" hidden="1">
      <c r="A128" s="16"/>
      <c r="B128" s="64"/>
      <c r="C128" s="36"/>
      <c r="D128" s="36"/>
      <c r="E128" s="63"/>
      <c r="F128" s="155"/>
    </row>
    <row r="129" spans="1:6" ht="18" customHeight="1">
      <c r="A129" s="147" t="s">
        <v>0</v>
      </c>
      <c r="B129" s="148" t="s">
        <v>46</v>
      </c>
      <c r="C129" s="61">
        <f>SUBTOTAL(9,C130:C172)</f>
        <v>149578.57999999996</v>
      </c>
      <c r="D129" s="61">
        <f>E129-C129</f>
        <v>53782.570000000036</v>
      </c>
      <c r="E129" s="61">
        <f>SUBTOTAL(9,E130:E172)</f>
        <v>203361.15</v>
      </c>
      <c r="F129" s="159">
        <f>E129/C129</f>
        <v>1.3595606403002358</v>
      </c>
    </row>
    <row r="130" spans="1:6" ht="30" customHeight="1" hidden="1">
      <c r="A130" s="16"/>
      <c r="B130" s="64"/>
      <c r="C130" s="36"/>
      <c r="D130" s="36"/>
      <c r="E130" s="63"/>
      <c r="F130" s="155"/>
    </row>
    <row r="131" spans="1:6" ht="18" customHeight="1">
      <c r="A131" s="136" t="s">
        <v>4</v>
      </c>
      <c r="B131" s="137" t="s">
        <v>51</v>
      </c>
      <c r="C131" s="20">
        <f>SUBTOTAL(9,C132:C145)</f>
        <v>30194.440000000002</v>
      </c>
      <c r="D131" s="20">
        <f>E131-C131</f>
        <v>1419.0199999999968</v>
      </c>
      <c r="E131" s="20">
        <f>SUBTOTAL(9,E132:E145)</f>
        <v>31613.46</v>
      </c>
      <c r="F131" s="138">
        <f>E131/C131</f>
        <v>1.0469960694750424</v>
      </c>
    </row>
    <row r="132" spans="1:6" ht="22.5" customHeight="1" hidden="1">
      <c r="A132" s="16"/>
      <c r="B132" s="64"/>
      <c r="C132" s="36"/>
      <c r="D132" s="36"/>
      <c r="E132" s="36"/>
      <c r="F132" s="139"/>
    </row>
    <row r="133" spans="1:6" ht="409.5" customHeight="1" hidden="1">
      <c r="A133" s="34" t="s">
        <v>17</v>
      </c>
      <c r="B133" s="140" t="s">
        <v>53</v>
      </c>
      <c r="C133" s="36">
        <f>SUBTOTAL(9,C134:C136)</f>
        <v>7299.76</v>
      </c>
      <c r="D133" s="36">
        <f>E133-C133</f>
        <v>0</v>
      </c>
      <c r="E133" s="36">
        <f>SUBTOTAL(9,E134:E136)</f>
        <v>7299.76</v>
      </c>
      <c r="F133" s="139" t="e">
        <f>IF(#REF!&lt;&gt;0,#REF!/#REF!,"-")</f>
        <v>#REF!</v>
      </c>
    </row>
    <row r="134" spans="1:6" ht="30" customHeight="1" hidden="1">
      <c r="A134" s="16"/>
      <c r="B134" s="64"/>
      <c r="C134" s="62"/>
      <c r="D134" s="62"/>
      <c r="E134" s="63"/>
      <c r="F134" s="155"/>
    </row>
    <row r="135" spans="1:6" ht="15" customHeight="1">
      <c r="A135" s="16" t="s">
        <v>17</v>
      </c>
      <c r="B135" s="64" t="s">
        <v>53</v>
      </c>
      <c r="C135" s="3">
        <v>7299.76</v>
      </c>
      <c r="D135" s="3">
        <f>E135-C135</f>
        <v>0</v>
      </c>
      <c r="E135" s="3">
        <v>7299.76</v>
      </c>
      <c r="F135" s="108">
        <f>E135/C135</f>
        <v>1</v>
      </c>
    </row>
    <row r="136" spans="1:6" ht="15" hidden="1">
      <c r="A136" s="64"/>
      <c r="B136" s="64"/>
      <c r="C136" s="3"/>
      <c r="D136" s="3"/>
      <c r="E136" s="3"/>
      <c r="F136" s="108" t="e">
        <f aca="true" t="shared" si="2" ref="F136:F143">E136/C136</f>
        <v>#DIV/0!</v>
      </c>
    </row>
    <row r="137" spans="1:6" ht="409.5" customHeight="1" hidden="1">
      <c r="A137" s="34" t="s">
        <v>18</v>
      </c>
      <c r="B137" s="140" t="s">
        <v>55</v>
      </c>
      <c r="C137" s="36">
        <f>SUBTOTAL(9,C138:C140)</f>
        <v>19908.42</v>
      </c>
      <c r="D137" s="36">
        <f>E137-C137</f>
        <v>1419.0200000000004</v>
      </c>
      <c r="E137" s="36">
        <f>SUBTOTAL(9,E138:E140)</f>
        <v>21327.44</v>
      </c>
      <c r="F137" s="108">
        <f t="shared" si="2"/>
        <v>1.0712773791189858</v>
      </c>
    </row>
    <row r="138" spans="1:6" ht="30" customHeight="1" hidden="1">
      <c r="A138" s="16"/>
      <c r="B138" s="64"/>
      <c r="C138" s="62"/>
      <c r="D138" s="62"/>
      <c r="E138" s="63"/>
      <c r="F138" s="108" t="e">
        <f t="shared" si="2"/>
        <v>#DIV/0!</v>
      </c>
    </row>
    <row r="139" spans="1:6" ht="15" customHeight="1">
      <c r="A139" s="16" t="s">
        <v>18</v>
      </c>
      <c r="B139" s="64" t="s">
        <v>55</v>
      </c>
      <c r="C139" s="3">
        <v>19908.42</v>
      </c>
      <c r="D139" s="3">
        <f>E139-C139</f>
        <v>1419.0200000000004</v>
      </c>
      <c r="E139" s="3">
        <v>21327.44</v>
      </c>
      <c r="F139" s="108">
        <f t="shared" si="2"/>
        <v>1.0712773791189858</v>
      </c>
    </row>
    <row r="140" spans="1:6" ht="15" hidden="1">
      <c r="A140" s="64"/>
      <c r="B140" s="64"/>
      <c r="C140" s="3"/>
      <c r="D140" s="3"/>
      <c r="E140" s="3"/>
      <c r="F140" s="108" t="e">
        <f t="shared" si="2"/>
        <v>#DIV/0!</v>
      </c>
    </row>
    <row r="141" spans="1:6" ht="409.5" customHeight="1" hidden="1">
      <c r="A141" s="34" t="s">
        <v>19</v>
      </c>
      <c r="B141" s="140" t="s">
        <v>60</v>
      </c>
      <c r="C141" s="36">
        <f>SUBTOTAL(9,C142:C144)</f>
        <v>2986.26</v>
      </c>
      <c r="D141" s="36">
        <f>E141-C141</f>
        <v>0</v>
      </c>
      <c r="E141" s="36">
        <f>SUBTOTAL(9,E142:E144)</f>
        <v>2986.26</v>
      </c>
      <c r="F141" s="108">
        <f t="shared" si="2"/>
        <v>1</v>
      </c>
    </row>
    <row r="142" spans="1:6" ht="30" customHeight="1" hidden="1">
      <c r="A142" s="16"/>
      <c r="B142" s="64"/>
      <c r="C142" s="62"/>
      <c r="D142" s="62"/>
      <c r="E142" s="63"/>
      <c r="F142" s="108" t="e">
        <f t="shared" si="2"/>
        <v>#DIV/0!</v>
      </c>
    </row>
    <row r="143" spans="1:6" ht="15" customHeight="1">
      <c r="A143" s="16" t="s">
        <v>19</v>
      </c>
      <c r="B143" s="64" t="s">
        <v>60</v>
      </c>
      <c r="C143" s="3">
        <v>2986.26</v>
      </c>
      <c r="D143" s="3">
        <f>E143-C143</f>
        <v>0</v>
      </c>
      <c r="E143" s="3">
        <v>2986.26</v>
      </c>
      <c r="F143" s="108">
        <f t="shared" si="2"/>
        <v>1</v>
      </c>
    </row>
    <row r="144" spans="1:6" ht="15" hidden="1">
      <c r="A144" s="64"/>
      <c r="B144" s="64"/>
      <c r="C144" s="3"/>
      <c r="D144" s="3"/>
      <c r="E144" s="3"/>
      <c r="F144" s="108"/>
    </row>
    <row r="145" spans="1:6" ht="15" hidden="1">
      <c r="A145" s="64"/>
      <c r="B145" s="64"/>
      <c r="C145" s="3"/>
      <c r="D145" s="3"/>
      <c r="E145" s="63"/>
      <c r="F145" s="155"/>
    </row>
    <row r="146" spans="1:6" ht="18" customHeight="1">
      <c r="A146" s="136" t="s">
        <v>5</v>
      </c>
      <c r="B146" s="137" t="s">
        <v>48</v>
      </c>
      <c r="C146" s="20">
        <f>SUBTOTAL(9,C147:C164)</f>
        <v>117380.03000000001</v>
      </c>
      <c r="D146" s="20">
        <f>E146-C146</f>
        <v>52363.55</v>
      </c>
      <c r="E146" s="20">
        <f>SUBTOTAL(9,E147:E164)</f>
        <v>169743.58000000002</v>
      </c>
      <c r="F146" s="138">
        <f>E146/C146</f>
        <v>1.4461027144055083</v>
      </c>
    </row>
    <row r="147" spans="1:6" ht="22.5" customHeight="1" hidden="1">
      <c r="A147" s="16"/>
      <c r="B147" s="64"/>
      <c r="C147" s="36"/>
      <c r="D147" s="36"/>
      <c r="E147" s="36"/>
      <c r="F147" s="139"/>
    </row>
    <row r="148" spans="1:6" ht="409.5" customHeight="1" hidden="1">
      <c r="A148" s="34" t="s">
        <v>20</v>
      </c>
      <c r="B148" s="140" t="s">
        <v>71</v>
      </c>
      <c r="C148" s="36">
        <f>SUBTOTAL(9,C149:C151)</f>
        <v>7299.75</v>
      </c>
      <c r="D148" s="36">
        <f>E148-C148</f>
        <v>6836.389999999999</v>
      </c>
      <c r="E148" s="36">
        <f>SUBTOTAL(9,E149:E151)</f>
        <v>14136.14</v>
      </c>
      <c r="F148" s="139" t="e">
        <f>IF(#REF!&lt;&gt;0,#REF!/#REF!,"-")</f>
        <v>#REF!</v>
      </c>
    </row>
    <row r="149" spans="1:6" ht="30" customHeight="1" hidden="1">
      <c r="A149" s="16"/>
      <c r="B149" s="64"/>
      <c r="C149" s="62"/>
      <c r="D149" s="62"/>
      <c r="E149" s="63"/>
      <c r="F149" s="155"/>
    </row>
    <row r="150" spans="1:6" ht="15" customHeight="1">
      <c r="A150" s="16" t="s">
        <v>20</v>
      </c>
      <c r="B150" s="64" t="s">
        <v>71</v>
      </c>
      <c r="C150" s="3">
        <v>7299.75</v>
      </c>
      <c r="D150" s="3">
        <f>E150-C150</f>
        <v>6836.389999999999</v>
      </c>
      <c r="E150" s="3">
        <v>14136.14</v>
      </c>
      <c r="F150" s="108">
        <f>E150/C150</f>
        <v>1.9365238535566285</v>
      </c>
    </row>
    <row r="151" spans="1:6" ht="15" hidden="1">
      <c r="A151" s="64"/>
      <c r="B151" s="64"/>
      <c r="C151" s="3"/>
      <c r="D151" s="3"/>
      <c r="E151" s="3"/>
      <c r="F151" s="108" t="e">
        <f aca="true" t="shared" si="3" ref="F151:F162">E151/C151</f>
        <v>#DIV/0!</v>
      </c>
    </row>
    <row r="152" spans="1:6" ht="409.5" customHeight="1" hidden="1">
      <c r="A152" s="34" t="s">
        <v>21</v>
      </c>
      <c r="B152" s="140" t="s">
        <v>59</v>
      </c>
      <c r="C152" s="36">
        <f>SUBTOTAL(9,C153:C155)</f>
        <v>47169.68</v>
      </c>
      <c r="D152" s="36">
        <f>E152-C152</f>
        <v>13493.690000000002</v>
      </c>
      <c r="E152" s="36">
        <f>SUBTOTAL(9,E153:E155)</f>
        <v>60663.37</v>
      </c>
      <c r="F152" s="108">
        <f t="shared" si="3"/>
        <v>1.286067024410596</v>
      </c>
    </row>
    <row r="153" spans="1:6" ht="30" customHeight="1" hidden="1">
      <c r="A153" s="16"/>
      <c r="B153" s="64"/>
      <c r="C153" s="62"/>
      <c r="D153" s="62"/>
      <c r="E153" s="63"/>
      <c r="F153" s="108" t="e">
        <f t="shared" si="3"/>
        <v>#DIV/0!</v>
      </c>
    </row>
    <row r="154" spans="1:6" ht="15" customHeight="1">
      <c r="A154" s="16" t="s">
        <v>21</v>
      </c>
      <c r="B154" s="64" t="s">
        <v>59</v>
      </c>
      <c r="C154" s="3">
        <v>47169.68</v>
      </c>
      <c r="D154" s="3">
        <f>E154-C154</f>
        <v>13493.690000000002</v>
      </c>
      <c r="E154" s="3">
        <v>60663.37</v>
      </c>
      <c r="F154" s="108">
        <f t="shared" si="3"/>
        <v>1.286067024410596</v>
      </c>
    </row>
    <row r="155" spans="1:6" ht="15" hidden="1">
      <c r="A155" s="64"/>
      <c r="B155" s="64"/>
      <c r="C155" s="3"/>
      <c r="D155" s="3"/>
      <c r="E155" s="3"/>
      <c r="F155" s="108" t="e">
        <f t="shared" si="3"/>
        <v>#DIV/0!</v>
      </c>
    </row>
    <row r="156" spans="1:6" ht="409.5" customHeight="1" hidden="1">
      <c r="A156" s="34" t="s">
        <v>22</v>
      </c>
      <c r="B156" s="140" t="s">
        <v>43</v>
      </c>
      <c r="C156" s="36">
        <f>SUBTOTAL(9,C157:C159)</f>
        <v>57999.86</v>
      </c>
      <c r="D156" s="36">
        <f>E156-C156</f>
        <v>24316.979999999996</v>
      </c>
      <c r="E156" s="36">
        <f>SUBTOTAL(9,E157:E159)</f>
        <v>82316.84</v>
      </c>
      <c r="F156" s="108">
        <f t="shared" si="3"/>
        <v>1.4192592878672465</v>
      </c>
    </row>
    <row r="157" spans="1:6" ht="30" customHeight="1" hidden="1">
      <c r="A157" s="16"/>
      <c r="B157" s="64"/>
      <c r="C157" s="62"/>
      <c r="D157" s="62"/>
      <c r="E157" s="63"/>
      <c r="F157" s="108" t="e">
        <f t="shared" si="3"/>
        <v>#DIV/0!</v>
      </c>
    </row>
    <row r="158" spans="1:6" ht="15" customHeight="1">
      <c r="A158" s="16" t="s">
        <v>22</v>
      </c>
      <c r="B158" s="64" t="s">
        <v>43</v>
      </c>
      <c r="C158" s="3">
        <v>57999.86</v>
      </c>
      <c r="D158" s="3">
        <f>E158-C158</f>
        <v>24316.979999999996</v>
      </c>
      <c r="E158" s="3">
        <v>82316.84</v>
      </c>
      <c r="F158" s="108">
        <f t="shared" si="3"/>
        <v>1.4192592878672465</v>
      </c>
    </row>
    <row r="159" spans="1:6" ht="15" hidden="1">
      <c r="A159" s="64"/>
      <c r="B159" s="64"/>
      <c r="C159" s="3"/>
      <c r="D159" s="3"/>
      <c r="E159" s="3"/>
      <c r="F159" s="108" t="e">
        <f t="shared" si="3"/>
        <v>#DIV/0!</v>
      </c>
    </row>
    <row r="160" spans="1:6" ht="409.5" customHeight="1" hidden="1">
      <c r="A160" s="34" t="s">
        <v>24</v>
      </c>
      <c r="B160" s="140" t="s">
        <v>61</v>
      </c>
      <c r="C160" s="36">
        <f>SUBTOTAL(9,C161:C163)</f>
        <v>4910.74</v>
      </c>
      <c r="D160" s="36">
        <f>E160-C160</f>
        <v>7716.49</v>
      </c>
      <c r="E160" s="36">
        <f>SUBTOTAL(9,E161:E163)</f>
        <v>12627.23</v>
      </c>
      <c r="F160" s="108">
        <f t="shared" si="3"/>
        <v>2.5713497354777486</v>
      </c>
    </row>
    <row r="161" spans="1:6" ht="30" customHeight="1" hidden="1">
      <c r="A161" s="16"/>
      <c r="B161" s="64"/>
      <c r="C161" s="62"/>
      <c r="D161" s="62"/>
      <c r="E161" s="63"/>
      <c r="F161" s="108" t="e">
        <f t="shared" si="3"/>
        <v>#DIV/0!</v>
      </c>
    </row>
    <row r="162" spans="1:6" ht="15" customHeight="1">
      <c r="A162" s="16" t="s">
        <v>24</v>
      </c>
      <c r="B162" s="64" t="s">
        <v>61</v>
      </c>
      <c r="C162" s="3">
        <v>4910.74</v>
      </c>
      <c r="D162" s="3">
        <f>E162-C162</f>
        <v>7716.49</v>
      </c>
      <c r="E162" s="3">
        <v>12627.23</v>
      </c>
      <c r="F162" s="108">
        <f t="shared" si="3"/>
        <v>2.5713497354777486</v>
      </c>
    </row>
    <row r="163" spans="1:6" ht="15" hidden="1">
      <c r="A163" s="64"/>
      <c r="B163" s="64"/>
      <c r="C163" s="3"/>
      <c r="D163" s="3"/>
      <c r="E163" s="3"/>
      <c r="F163" s="108"/>
    </row>
    <row r="164" spans="1:6" ht="15" hidden="1">
      <c r="A164" s="64"/>
      <c r="B164" s="64"/>
      <c r="C164" s="3"/>
      <c r="D164" s="3"/>
      <c r="E164" s="63"/>
      <c r="F164" s="155"/>
    </row>
    <row r="165" spans="1:6" ht="18" customHeight="1">
      <c r="A165" s="136" t="s">
        <v>6</v>
      </c>
      <c r="B165" s="137" t="s">
        <v>47</v>
      </c>
      <c r="C165" s="20">
        <f>SUBTOTAL(9,C166:C171)</f>
        <v>2004.11</v>
      </c>
      <c r="D165" s="20">
        <f>E165-C165</f>
        <v>0</v>
      </c>
      <c r="E165" s="20">
        <f>SUBTOTAL(9,E166:E171)</f>
        <v>2004.11</v>
      </c>
      <c r="F165" s="138">
        <f>E165/C165</f>
        <v>1</v>
      </c>
    </row>
    <row r="166" spans="1:6" ht="22.5" customHeight="1" hidden="1">
      <c r="A166" s="16"/>
      <c r="B166" s="64"/>
      <c r="C166" s="36"/>
      <c r="D166" s="36"/>
      <c r="E166" s="36"/>
      <c r="F166" s="139"/>
    </row>
    <row r="167" spans="1:6" ht="409.5" customHeight="1" hidden="1">
      <c r="A167" s="34" t="s">
        <v>25</v>
      </c>
      <c r="B167" s="140" t="s">
        <v>54</v>
      </c>
      <c r="C167" s="36">
        <f>SUBTOTAL(9,C168:C170)</f>
        <v>2004.11</v>
      </c>
      <c r="D167" s="36">
        <f>E167-C167</f>
        <v>0</v>
      </c>
      <c r="E167" s="36">
        <f>SUBTOTAL(9,E168:E170)</f>
        <v>2004.11</v>
      </c>
      <c r="F167" s="139" t="e">
        <f>IF(#REF!&lt;&gt;0,#REF!/#REF!,"-")</f>
        <v>#REF!</v>
      </c>
    </row>
    <row r="168" spans="1:6" ht="30" customHeight="1" hidden="1">
      <c r="A168" s="16"/>
      <c r="B168" s="64"/>
      <c r="C168" s="62"/>
      <c r="D168" s="62"/>
      <c r="E168" s="63"/>
      <c r="F168" s="155"/>
    </row>
    <row r="169" spans="1:6" ht="15" customHeight="1">
      <c r="A169" s="16" t="s">
        <v>25</v>
      </c>
      <c r="B169" s="64" t="s">
        <v>54</v>
      </c>
      <c r="C169" s="3">
        <v>2004.11</v>
      </c>
      <c r="D169" s="3">
        <f>E169-C169</f>
        <v>0</v>
      </c>
      <c r="E169" s="3">
        <v>2004.11</v>
      </c>
      <c r="F169" s="108">
        <f>E169/C169</f>
        <v>1</v>
      </c>
    </row>
    <row r="170" spans="1:6" ht="15" hidden="1">
      <c r="A170" s="64"/>
      <c r="B170" s="64"/>
      <c r="C170" s="3"/>
      <c r="D170" s="3"/>
      <c r="E170" s="3"/>
      <c r="F170" s="108"/>
    </row>
    <row r="171" spans="1:6" ht="15" hidden="1">
      <c r="A171" s="64"/>
      <c r="B171" s="64"/>
      <c r="C171" s="3"/>
      <c r="D171" s="3"/>
      <c r="E171" s="63"/>
      <c r="F171" s="155"/>
    </row>
    <row r="172" spans="1:6" ht="19.5" customHeight="1" hidden="1">
      <c r="A172" s="64"/>
      <c r="B172" s="64"/>
      <c r="C172" s="3"/>
      <c r="D172" s="3"/>
      <c r="E172" s="63"/>
      <c r="F172" s="155"/>
    </row>
    <row r="173" spans="1:6" ht="18" customHeight="1">
      <c r="A173" s="147" t="s">
        <v>1</v>
      </c>
      <c r="B173" s="148" t="s">
        <v>63</v>
      </c>
      <c r="C173" s="61">
        <f>SUBTOTAL(9,C174:C197)</f>
        <v>49505.59999999999</v>
      </c>
      <c r="D173" s="61">
        <f>E173-C173</f>
        <v>-37146.68999999999</v>
      </c>
      <c r="E173" s="61">
        <f>SUBTOTAL(9,E174:E197)</f>
        <v>12358.91</v>
      </c>
      <c r="F173" s="159">
        <f>E173/C173</f>
        <v>0.249646706635209</v>
      </c>
    </row>
    <row r="174" spans="1:6" ht="30" customHeight="1" hidden="1">
      <c r="A174" s="16"/>
      <c r="B174" s="64"/>
      <c r="C174" s="36"/>
      <c r="D174" s="36"/>
      <c r="E174" s="63"/>
      <c r="F174" s="155"/>
    </row>
    <row r="175" spans="1:6" ht="18" customHeight="1">
      <c r="A175" s="136" t="s">
        <v>8</v>
      </c>
      <c r="B175" s="137" t="s">
        <v>69</v>
      </c>
      <c r="C175" s="20">
        <f>SUBTOTAL(9,C176:C181)</f>
        <v>0</v>
      </c>
      <c r="D175" s="20">
        <f>E175-C175</f>
        <v>550</v>
      </c>
      <c r="E175" s="20">
        <f>SUBTOTAL(9,E176:E181)</f>
        <v>550</v>
      </c>
      <c r="F175" s="163" t="s">
        <v>88</v>
      </c>
    </row>
    <row r="176" spans="1:6" ht="22.5" customHeight="1" hidden="1">
      <c r="A176" s="16"/>
      <c r="B176" s="64"/>
      <c r="C176" s="36"/>
      <c r="D176" s="36"/>
      <c r="E176" s="36"/>
      <c r="F176" s="164"/>
    </row>
    <row r="177" spans="1:6" ht="409.5" customHeight="1" hidden="1">
      <c r="A177" s="34" t="s">
        <v>27</v>
      </c>
      <c r="B177" s="140" t="s">
        <v>52</v>
      </c>
      <c r="C177" s="36">
        <f>SUBTOTAL(9,C178:C180)</f>
        <v>0</v>
      </c>
      <c r="D177" s="36">
        <f>E177-C177</f>
        <v>550</v>
      </c>
      <c r="E177" s="36">
        <f>SUBTOTAL(9,E178:E180)</f>
        <v>550</v>
      </c>
      <c r="F177" s="164" t="e">
        <f>IF(#REF!&lt;&gt;0,#REF!/#REF!,"-")</f>
        <v>#REF!</v>
      </c>
    </row>
    <row r="178" spans="1:6" ht="30" customHeight="1" hidden="1">
      <c r="A178" s="16"/>
      <c r="B178" s="64"/>
      <c r="C178" s="62"/>
      <c r="D178" s="62"/>
      <c r="E178" s="63"/>
      <c r="F178" s="161"/>
    </row>
    <row r="179" spans="1:6" ht="15" customHeight="1">
      <c r="A179" s="16" t="s">
        <v>27</v>
      </c>
      <c r="B179" s="64" t="s">
        <v>52</v>
      </c>
      <c r="C179" s="3">
        <v>0</v>
      </c>
      <c r="D179" s="3">
        <f>E179-C179</f>
        <v>550</v>
      </c>
      <c r="E179" s="3">
        <v>550</v>
      </c>
      <c r="F179" s="165" t="s">
        <v>88</v>
      </c>
    </row>
    <row r="180" spans="1:6" ht="15" hidden="1">
      <c r="A180" s="64"/>
      <c r="B180" s="64"/>
      <c r="C180" s="3"/>
      <c r="D180" s="3"/>
      <c r="E180" s="3"/>
      <c r="F180" s="108"/>
    </row>
    <row r="181" spans="1:6" ht="15" hidden="1">
      <c r="A181" s="64"/>
      <c r="B181" s="64"/>
      <c r="C181" s="3"/>
      <c r="D181" s="3"/>
      <c r="E181" s="63"/>
      <c r="F181" s="155"/>
    </row>
    <row r="182" spans="1:6" ht="18" customHeight="1">
      <c r="A182" s="136" t="s">
        <v>9</v>
      </c>
      <c r="B182" s="137" t="s">
        <v>66</v>
      </c>
      <c r="C182" s="20">
        <f>SUBTOTAL(9,C183:C196)</f>
        <v>49505.59999999999</v>
      </c>
      <c r="D182" s="20">
        <f>E182-C182</f>
        <v>-37696.68999999999</v>
      </c>
      <c r="E182" s="20">
        <f>SUBTOTAL(9,E183:E196)</f>
        <v>11808.91</v>
      </c>
      <c r="F182" s="138">
        <f>E182/C182</f>
        <v>0.2385368523964966</v>
      </c>
    </row>
    <row r="183" spans="1:6" ht="22.5" customHeight="1" hidden="1">
      <c r="A183" s="16"/>
      <c r="B183" s="64"/>
      <c r="C183" s="36"/>
      <c r="D183" s="36"/>
      <c r="E183" s="36"/>
      <c r="F183" s="139"/>
    </row>
    <row r="184" spans="1:6" ht="409.5" customHeight="1" hidden="1">
      <c r="A184" s="34" t="s">
        <v>29</v>
      </c>
      <c r="B184" s="140" t="s">
        <v>50</v>
      </c>
      <c r="C184" s="36">
        <f>SUBTOTAL(9,C185:C187)</f>
        <v>9290.59</v>
      </c>
      <c r="D184" s="36">
        <f>E184-C184</f>
        <v>2018.3199999999997</v>
      </c>
      <c r="E184" s="36">
        <f>SUBTOTAL(9,E185:E187)</f>
        <v>11308.91</v>
      </c>
      <c r="F184" s="139" t="e">
        <f>IF(#REF!&lt;&gt;0,#REF!/#REF!,"-")</f>
        <v>#REF!</v>
      </c>
    </row>
    <row r="185" spans="1:6" ht="30" customHeight="1" hidden="1">
      <c r="A185" s="16"/>
      <c r="B185" s="64"/>
      <c r="C185" s="62"/>
      <c r="D185" s="62"/>
      <c r="E185" s="63"/>
      <c r="F185" s="155"/>
    </row>
    <row r="186" spans="1:6" ht="15" customHeight="1">
      <c r="A186" s="16" t="s">
        <v>29</v>
      </c>
      <c r="B186" s="64" t="s">
        <v>50</v>
      </c>
      <c r="C186" s="3">
        <v>9290.59</v>
      </c>
      <c r="D186" s="3">
        <f>E186-C186</f>
        <v>2018.3199999999997</v>
      </c>
      <c r="E186" s="3">
        <v>11308.91</v>
      </c>
      <c r="F186" s="108">
        <f>E186/C186</f>
        <v>1.2172434689293146</v>
      </c>
    </row>
    <row r="187" spans="1:6" ht="15" hidden="1">
      <c r="A187" s="64"/>
      <c r="B187" s="64"/>
      <c r="C187" s="3"/>
      <c r="D187" s="3"/>
      <c r="E187" s="3"/>
      <c r="F187" s="108" t="e">
        <f aca="true" t="shared" si="4" ref="F187:F194">E187/C187</f>
        <v>#DIV/0!</v>
      </c>
    </row>
    <row r="188" spans="1:6" ht="409.5" customHeight="1" hidden="1">
      <c r="A188" s="34" t="s">
        <v>30</v>
      </c>
      <c r="B188" s="140" t="s">
        <v>49</v>
      </c>
      <c r="C188" s="36">
        <f>SUBTOTAL(9,C189:C191)</f>
        <v>39816.84</v>
      </c>
      <c r="D188" s="36">
        <f>E188-C188</f>
        <v>-39816.84</v>
      </c>
      <c r="E188" s="36">
        <f>SUBTOTAL(9,E189:E191)</f>
        <v>0</v>
      </c>
      <c r="F188" s="108">
        <f t="shared" si="4"/>
        <v>0</v>
      </c>
    </row>
    <row r="189" spans="1:6" ht="30" customHeight="1" hidden="1">
      <c r="A189" s="16"/>
      <c r="B189" s="64"/>
      <c r="C189" s="62"/>
      <c r="D189" s="62"/>
      <c r="E189" s="63"/>
      <c r="F189" s="108" t="e">
        <f t="shared" si="4"/>
        <v>#DIV/0!</v>
      </c>
    </row>
    <row r="190" spans="1:6" ht="15" customHeight="1">
      <c r="A190" s="16" t="s">
        <v>30</v>
      </c>
      <c r="B190" s="64" t="s">
        <v>49</v>
      </c>
      <c r="C190" s="3">
        <v>39816.84</v>
      </c>
      <c r="D190" s="3">
        <f>E190-C190</f>
        <v>-39816.84</v>
      </c>
      <c r="E190" s="3"/>
      <c r="F190" s="108">
        <f t="shared" si="4"/>
        <v>0</v>
      </c>
    </row>
    <row r="191" spans="1:6" ht="15" hidden="1">
      <c r="A191" s="64"/>
      <c r="B191" s="64"/>
      <c r="C191" s="3"/>
      <c r="D191" s="3"/>
      <c r="E191" s="3"/>
      <c r="F191" s="108" t="e">
        <f t="shared" si="4"/>
        <v>#DIV/0!</v>
      </c>
    </row>
    <row r="192" spans="1:6" ht="409.5" customHeight="1" hidden="1">
      <c r="A192" s="34" t="s">
        <v>31</v>
      </c>
      <c r="B192" s="140" t="s">
        <v>80</v>
      </c>
      <c r="C192" s="36">
        <f>SUBTOTAL(9,C193:C195)</f>
        <v>398.17</v>
      </c>
      <c r="D192" s="36">
        <f>E192-C192</f>
        <v>101.82999999999998</v>
      </c>
      <c r="E192" s="36">
        <f>SUBTOTAL(9,E193:E195)</f>
        <v>500</v>
      </c>
      <c r="F192" s="108">
        <f t="shared" si="4"/>
        <v>1.2557450335283924</v>
      </c>
    </row>
    <row r="193" spans="1:6" ht="30" customHeight="1" hidden="1">
      <c r="A193" s="16"/>
      <c r="B193" s="64"/>
      <c r="C193" s="62"/>
      <c r="D193" s="62"/>
      <c r="E193" s="63"/>
      <c r="F193" s="108" t="e">
        <f t="shared" si="4"/>
        <v>#DIV/0!</v>
      </c>
    </row>
    <row r="194" spans="1:6" ht="15" customHeight="1">
      <c r="A194" s="16" t="s">
        <v>31</v>
      </c>
      <c r="B194" s="64" t="s">
        <v>80</v>
      </c>
      <c r="C194" s="3">
        <v>398.17</v>
      </c>
      <c r="D194" s="3">
        <f>E194-C194</f>
        <v>101.82999999999998</v>
      </c>
      <c r="E194" s="3">
        <v>500</v>
      </c>
      <c r="F194" s="108">
        <f t="shared" si="4"/>
        <v>1.2557450335283924</v>
      </c>
    </row>
    <row r="195" spans="1:6" ht="15" hidden="1">
      <c r="A195" s="64"/>
      <c r="B195" s="64"/>
      <c r="C195" s="3"/>
      <c r="D195" s="3"/>
      <c r="E195" s="3"/>
      <c r="F195" s="108"/>
    </row>
    <row r="196" spans="1:6" ht="15" hidden="1">
      <c r="A196" s="64"/>
      <c r="B196" s="64"/>
      <c r="C196" s="3"/>
      <c r="D196" s="3"/>
      <c r="E196" s="63"/>
      <c r="F196" s="155"/>
    </row>
    <row r="197" spans="1:6" ht="19.5" customHeight="1" hidden="1">
      <c r="A197" s="64"/>
      <c r="B197" s="64"/>
      <c r="C197" s="3"/>
      <c r="D197" s="3"/>
      <c r="E197" s="63"/>
      <c r="F197" s="155"/>
    </row>
    <row r="198" spans="1:6" ht="19.5" customHeight="1" hidden="1">
      <c r="A198" s="64"/>
      <c r="B198" s="64"/>
      <c r="C198" s="3"/>
      <c r="D198" s="3"/>
      <c r="E198" s="63"/>
      <c r="F198" s="155"/>
    </row>
    <row r="199" spans="1:6" ht="18" customHeight="1">
      <c r="A199" s="21" t="s">
        <v>106</v>
      </c>
      <c r="B199" s="146" t="s">
        <v>107</v>
      </c>
      <c r="C199" s="22">
        <f>SUBTOTAL(9,C200:C240)</f>
        <v>191856.81</v>
      </c>
      <c r="D199" s="22">
        <f>E199-C199</f>
        <v>-130994.98999999999</v>
      </c>
      <c r="E199" s="22">
        <f>SUBTOTAL(9,E200:E240)</f>
        <v>60861.82</v>
      </c>
      <c r="F199" s="107">
        <f>E199/C199</f>
        <v>0.31722522645925366</v>
      </c>
    </row>
    <row r="200" spans="1:6" ht="30" customHeight="1" hidden="1">
      <c r="A200" s="16"/>
      <c r="B200" s="64"/>
      <c r="C200" s="36"/>
      <c r="D200" s="36"/>
      <c r="E200" s="63"/>
      <c r="F200" s="155"/>
    </row>
    <row r="201" spans="1:6" ht="18" customHeight="1">
      <c r="A201" s="147" t="s">
        <v>0</v>
      </c>
      <c r="B201" s="148" t="s">
        <v>46</v>
      </c>
      <c r="C201" s="61">
        <f>SUBTOTAL(9,C202:C218)</f>
        <v>2123.56</v>
      </c>
      <c r="D201" s="61">
        <f>E201-C201</f>
        <v>4924</v>
      </c>
      <c r="E201" s="61">
        <f>SUBTOTAL(9,E202:E218)</f>
        <v>7047.56</v>
      </c>
      <c r="F201" s="159">
        <f>E201/C201</f>
        <v>3.3187477631901148</v>
      </c>
    </row>
    <row r="202" spans="1:6" ht="30" customHeight="1" hidden="1">
      <c r="A202" s="16"/>
      <c r="B202" s="64"/>
      <c r="C202" s="36"/>
      <c r="D202" s="36"/>
      <c r="E202" s="63"/>
      <c r="F202" s="155"/>
    </row>
    <row r="203" spans="1:6" ht="18" customHeight="1">
      <c r="A203" s="136" t="s">
        <v>5</v>
      </c>
      <c r="B203" s="137" t="s">
        <v>48</v>
      </c>
      <c r="C203" s="20">
        <f>SUBTOTAL(9,C204:C217)</f>
        <v>2123.56</v>
      </c>
      <c r="D203" s="20">
        <f>E203-C203</f>
        <v>4924</v>
      </c>
      <c r="E203" s="20">
        <f>SUBTOTAL(9,E204:E217)</f>
        <v>7047.56</v>
      </c>
      <c r="F203" s="138">
        <f>E203/C203</f>
        <v>3.3187477631901148</v>
      </c>
    </row>
    <row r="204" spans="1:6" ht="22.5" customHeight="1" hidden="1">
      <c r="A204" s="16"/>
      <c r="B204" s="64"/>
      <c r="C204" s="36"/>
      <c r="D204" s="36"/>
      <c r="E204" s="36"/>
      <c r="F204" s="139"/>
    </row>
    <row r="205" spans="1:6" ht="409.5" customHeight="1" hidden="1">
      <c r="A205" s="34" t="s">
        <v>20</v>
      </c>
      <c r="B205" s="140" t="s">
        <v>71</v>
      </c>
      <c r="C205" s="36">
        <f>SUBTOTAL(9,C206:C208)</f>
        <v>0</v>
      </c>
      <c r="D205" s="36">
        <f>E205-C205</f>
        <v>240</v>
      </c>
      <c r="E205" s="36">
        <f>SUBTOTAL(9,E206:E208)</f>
        <v>240</v>
      </c>
      <c r="F205" s="139" t="e">
        <f>IF(#REF!&lt;&gt;0,#REF!/#REF!,"-")</f>
        <v>#REF!</v>
      </c>
    </row>
    <row r="206" spans="1:6" ht="30" customHeight="1" hidden="1">
      <c r="A206" s="16"/>
      <c r="B206" s="64"/>
      <c r="C206" s="62"/>
      <c r="D206" s="62"/>
      <c r="E206" s="63"/>
      <c r="F206" s="155"/>
    </row>
    <row r="207" spans="1:6" ht="15" customHeight="1">
      <c r="A207" s="16" t="s">
        <v>20</v>
      </c>
      <c r="B207" s="64" t="s">
        <v>71</v>
      </c>
      <c r="C207" s="3">
        <v>0</v>
      </c>
      <c r="D207" s="3">
        <f>E207-C207</f>
        <v>240</v>
      </c>
      <c r="E207" s="3">
        <v>240</v>
      </c>
      <c r="F207" s="165" t="s">
        <v>88</v>
      </c>
    </row>
    <row r="208" spans="1:6" ht="15" hidden="1">
      <c r="A208" s="64"/>
      <c r="B208" s="64"/>
      <c r="C208" s="3"/>
      <c r="D208" s="3"/>
      <c r="E208" s="3"/>
      <c r="F208" s="108"/>
    </row>
    <row r="209" spans="1:6" ht="409.5" customHeight="1" hidden="1">
      <c r="A209" s="34" t="s">
        <v>22</v>
      </c>
      <c r="B209" s="140" t="s">
        <v>43</v>
      </c>
      <c r="C209" s="36">
        <f>SUBTOTAL(9,C210:C212)</f>
        <v>2123.56</v>
      </c>
      <c r="D209" s="36">
        <f>E209-C209</f>
        <v>4399</v>
      </c>
      <c r="E209" s="36">
        <f>SUBTOTAL(9,E210:E212)</f>
        <v>6522.56</v>
      </c>
      <c r="F209" s="139" t="e">
        <f>IF(#REF!&lt;&gt;0,#REF!/#REF!,"-")</f>
        <v>#REF!</v>
      </c>
    </row>
    <row r="210" spans="1:6" ht="30" customHeight="1" hidden="1">
      <c r="A210" s="16"/>
      <c r="B210" s="64"/>
      <c r="C210" s="62"/>
      <c r="D210" s="62"/>
      <c r="E210" s="63"/>
      <c r="F210" s="155"/>
    </row>
    <row r="211" spans="1:6" ht="15" customHeight="1">
      <c r="A211" s="16" t="s">
        <v>22</v>
      </c>
      <c r="B211" s="64" t="s">
        <v>43</v>
      </c>
      <c r="C211" s="3">
        <v>2123.56</v>
      </c>
      <c r="D211" s="3">
        <f>E211-C211</f>
        <v>4399</v>
      </c>
      <c r="E211" s="3">
        <v>6522.56</v>
      </c>
      <c r="F211" s="108">
        <f>E211/C211</f>
        <v>3.0715214074478707</v>
      </c>
    </row>
    <row r="212" spans="1:6" ht="15" hidden="1">
      <c r="A212" s="64"/>
      <c r="B212" s="64"/>
      <c r="C212" s="3"/>
      <c r="D212" s="3"/>
      <c r="E212" s="3"/>
      <c r="F212" s="108"/>
    </row>
    <row r="213" spans="1:6" ht="409.5" customHeight="1" hidden="1">
      <c r="A213" s="34" t="s">
        <v>23</v>
      </c>
      <c r="B213" s="140" t="s">
        <v>76</v>
      </c>
      <c r="C213" s="36">
        <f>SUBTOTAL(9,C214:C216)</f>
        <v>0</v>
      </c>
      <c r="D213" s="36">
        <f>E213-C213</f>
        <v>285</v>
      </c>
      <c r="E213" s="36">
        <f>SUBTOTAL(9,E214:E216)</f>
        <v>285</v>
      </c>
      <c r="F213" s="139" t="e">
        <f>IF(#REF!&lt;&gt;0,#REF!/#REF!,"-")</f>
        <v>#REF!</v>
      </c>
    </row>
    <row r="214" spans="1:6" ht="30" customHeight="1" hidden="1">
      <c r="A214" s="16"/>
      <c r="B214" s="64"/>
      <c r="C214" s="62"/>
      <c r="D214" s="62"/>
      <c r="E214" s="63"/>
      <c r="F214" s="155"/>
    </row>
    <row r="215" spans="1:6" ht="15" customHeight="1">
      <c r="A215" s="16" t="s">
        <v>23</v>
      </c>
      <c r="B215" s="64" t="s">
        <v>76</v>
      </c>
      <c r="C215" s="3">
        <v>0</v>
      </c>
      <c r="D215" s="3">
        <f>E215-C215</f>
        <v>285</v>
      </c>
      <c r="E215" s="3">
        <v>285</v>
      </c>
      <c r="F215" s="165" t="s">
        <v>88</v>
      </c>
    </row>
    <row r="216" spans="1:6" ht="15" hidden="1">
      <c r="A216" s="64"/>
      <c r="B216" s="64"/>
      <c r="C216" s="3"/>
      <c r="D216" s="3"/>
      <c r="E216" s="3"/>
      <c r="F216" s="108"/>
    </row>
    <row r="217" spans="1:6" ht="15" hidden="1">
      <c r="A217" s="64"/>
      <c r="B217" s="64"/>
      <c r="C217" s="3"/>
      <c r="D217" s="3"/>
      <c r="E217" s="63"/>
      <c r="F217" s="155"/>
    </row>
    <row r="218" spans="1:6" ht="19.5" customHeight="1" hidden="1">
      <c r="A218" s="64"/>
      <c r="B218" s="64"/>
      <c r="C218" s="3"/>
      <c r="D218" s="3"/>
      <c r="E218" s="63"/>
      <c r="F218" s="155"/>
    </row>
    <row r="219" spans="1:6" ht="18" customHeight="1">
      <c r="A219" s="147" t="s">
        <v>1</v>
      </c>
      <c r="B219" s="148" t="s">
        <v>63</v>
      </c>
      <c r="C219" s="61">
        <f>SUBTOTAL(9,C220:C239)</f>
        <v>189733.25</v>
      </c>
      <c r="D219" s="61">
        <f>E219-C219</f>
        <v>-135918.99</v>
      </c>
      <c r="E219" s="61">
        <f>SUBTOTAL(9,E220:E239)</f>
        <v>53814.26</v>
      </c>
      <c r="F219" s="159">
        <f>E219/C219</f>
        <v>0.2836311505758743</v>
      </c>
    </row>
    <row r="220" spans="1:6" ht="30" customHeight="1" hidden="1">
      <c r="A220" s="16"/>
      <c r="B220" s="64"/>
      <c r="C220" s="36"/>
      <c r="D220" s="36"/>
      <c r="E220" s="63"/>
      <c r="F220" s="155"/>
    </row>
    <row r="221" spans="1:6" ht="18" customHeight="1">
      <c r="A221" s="136" t="s">
        <v>9</v>
      </c>
      <c r="B221" s="137" t="s">
        <v>66</v>
      </c>
      <c r="C221" s="20">
        <f>SUBTOTAL(9,C222:C231)</f>
        <v>189733.25</v>
      </c>
      <c r="D221" s="20">
        <f>E221-C221</f>
        <v>-158518.99</v>
      </c>
      <c r="E221" s="20">
        <f>SUBTOTAL(9,E222:E231)</f>
        <v>31214.260000000002</v>
      </c>
      <c r="F221" s="138">
        <f>E221/C221</f>
        <v>0.1645165515269464</v>
      </c>
    </row>
    <row r="222" spans="1:6" ht="22.5" customHeight="1" hidden="1">
      <c r="A222" s="16"/>
      <c r="B222" s="64"/>
      <c r="C222" s="36"/>
      <c r="D222" s="36"/>
      <c r="E222" s="36"/>
      <c r="F222" s="139"/>
    </row>
    <row r="223" spans="1:6" ht="409.5" customHeight="1" hidden="1">
      <c r="A223" s="34" t="s">
        <v>28</v>
      </c>
      <c r="B223" s="140" t="s">
        <v>62</v>
      </c>
      <c r="C223" s="36">
        <f>SUBTOTAL(9,C224:C226)</f>
        <v>163463.09</v>
      </c>
      <c r="D223" s="36">
        <f>E223-C223</f>
        <v>-158518.99</v>
      </c>
      <c r="E223" s="36">
        <f>SUBTOTAL(9,E224:E226)</f>
        <v>4944.1</v>
      </c>
      <c r="F223" s="139" t="e">
        <f>IF(#REF!&lt;&gt;0,#REF!/#REF!,"-")</f>
        <v>#REF!</v>
      </c>
    </row>
    <row r="224" spans="1:6" ht="30" customHeight="1" hidden="1">
      <c r="A224" s="16"/>
      <c r="B224" s="64"/>
      <c r="C224" s="62"/>
      <c r="D224" s="62"/>
      <c r="E224" s="63"/>
      <c r="F224" s="155"/>
    </row>
    <row r="225" spans="1:6" ht="15" customHeight="1">
      <c r="A225" s="16" t="s">
        <v>28</v>
      </c>
      <c r="B225" s="64" t="s">
        <v>62</v>
      </c>
      <c r="C225" s="3">
        <v>163463.09</v>
      </c>
      <c r="D225" s="3">
        <f>E225-C225</f>
        <v>-158518.99</v>
      </c>
      <c r="E225" s="3">
        <v>4944.1</v>
      </c>
      <c r="F225" s="108">
        <f>E225/C225</f>
        <v>0.030245971735882397</v>
      </c>
    </row>
    <row r="226" spans="1:6" ht="15" hidden="1">
      <c r="A226" s="64"/>
      <c r="B226" s="64"/>
      <c r="C226" s="3"/>
      <c r="D226" s="3"/>
      <c r="E226" s="3"/>
      <c r="F226" s="108" t="e">
        <f>E226/C226</f>
        <v>#DIV/0!</v>
      </c>
    </row>
    <row r="227" spans="1:6" ht="409.5" customHeight="1" hidden="1">
      <c r="A227" s="34" t="s">
        <v>29</v>
      </c>
      <c r="B227" s="140" t="s">
        <v>50</v>
      </c>
      <c r="C227" s="36">
        <f>SUBTOTAL(9,C228:C230)</f>
        <v>26270.16</v>
      </c>
      <c r="D227" s="36">
        <f>E227-C227</f>
        <v>0</v>
      </c>
      <c r="E227" s="36">
        <f>SUBTOTAL(9,E228:E230)</f>
        <v>26270.16</v>
      </c>
      <c r="F227" s="108">
        <f>E227/C227</f>
        <v>1</v>
      </c>
    </row>
    <row r="228" spans="1:6" ht="30" customHeight="1" hidden="1">
      <c r="A228" s="16"/>
      <c r="B228" s="64"/>
      <c r="C228" s="62"/>
      <c r="D228" s="62"/>
      <c r="E228" s="63"/>
      <c r="F228" s="108" t="e">
        <f>E228/C228</f>
        <v>#DIV/0!</v>
      </c>
    </row>
    <row r="229" spans="1:6" ht="15" customHeight="1">
      <c r="A229" s="16" t="s">
        <v>29</v>
      </c>
      <c r="B229" s="64" t="s">
        <v>50</v>
      </c>
      <c r="C229" s="3">
        <v>26270.16</v>
      </c>
      <c r="D229" s="3">
        <f>E229-C229</f>
        <v>0</v>
      </c>
      <c r="E229" s="3">
        <v>26270.16</v>
      </c>
      <c r="F229" s="108">
        <f>E229/C229</f>
        <v>1</v>
      </c>
    </row>
    <row r="230" spans="1:6" ht="15" hidden="1">
      <c r="A230" s="64"/>
      <c r="B230" s="64"/>
      <c r="C230" s="3"/>
      <c r="D230" s="3"/>
      <c r="E230" s="3"/>
      <c r="F230" s="108"/>
    </row>
    <row r="231" spans="1:6" ht="15" hidden="1">
      <c r="A231" s="64"/>
      <c r="B231" s="64"/>
      <c r="C231" s="3"/>
      <c r="D231" s="3"/>
      <c r="E231" s="63"/>
      <c r="F231" s="155"/>
    </row>
    <row r="232" spans="1:6" ht="18" customHeight="1">
      <c r="A232" s="136" t="s">
        <v>10</v>
      </c>
      <c r="B232" s="137" t="s">
        <v>70</v>
      </c>
      <c r="C232" s="20">
        <f>SUBTOTAL(9,C233:C238)</f>
        <v>0</v>
      </c>
      <c r="D232" s="20">
        <f>E232-C232</f>
        <v>22600</v>
      </c>
      <c r="E232" s="20">
        <f>SUBTOTAL(9,E233:E238)</f>
        <v>22600</v>
      </c>
      <c r="F232" s="163" t="s">
        <v>88</v>
      </c>
    </row>
    <row r="233" spans="1:6" ht="22.5" customHeight="1" hidden="1">
      <c r="A233" s="16"/>
      <c r="B233" s="64"/>
      <c r="C233" s="36"/>
      <c r="D233" s="36"/>
      <c r="E233" s="36"/>
      <c r="F233" s="164"/>
    </row>
    <row r="234" spans="1:6" ht="409.5" customHeight="1" hidden="1">
      <c r="A234" s="34" t="s">
        <v>32</v>
      </c>
      <c r="B234" s="140" t="s">
        <v>75</v>
      </c>
      <c r="C234" s="36">
        <f>SUBTOTAL(9,C235:C237)</f>
        <v>0</v>
      </c>
      <c r="D234" s="36">
        <f>E234-C234</f>
        <v>22600</v>
      </c>
      <c r="E234" s="36">
        <f>SUBTOTAL(9,E235:E237)</f>
        <v>22600</v>
      </c>
      <c r="F234" s="164" t="e">
        <f>IF(#REF!&lt;&gt;0,#REF!/#REF!,"-")</f>
        <v>#REF!</v>
      </c>
    </row>
    <row r="235" spans="1:6" ht="30" customHeight="1" hidden="1">
      <c r="A235" s="16"/>
      <c r="B235" s="64"/>
      <c r="C235" s="62"/>
      <c r="D235" s="62"/>
      <c r="E235" s="63"/>
      <c r="F235" s="161"/>
    </row>
    <row r="236" spans="1:6" ht="15" customHeight="1">
      <c r="A236" s="16" t="s">
        <v>32</v>
      </c>
      <c r="B236" s="64" t="s">
        <v>75</v>
      </c>
      <c r="C236" s="3">
        <v>0</v>
      </c>
      <c r="D236" s="3">
        <f>E236-C236</f>
        <v>22600</v>
      </c>
      <c r="E236" s="3">
        <v>22600</v>
      </c>
      <c r="F236" s="165" t="s">
        <v>88</v>
      </c>
    </row>
    <row r="237" spans="1:6" ht="15" hidden="1">
      <c r="A237" s="64"/>
      <c r="B237" s="64"/>
      <c r="C237" s="3"/>
      <c r="D237" s="3"/>
      <c r="E237" s="3"/>
      <c r="F237" s="108"/>
    </row>
    <row r="238" spans="1:6" ht="15" hidden="1">
      <c r="A238" s="64"/>
      <c r="B238" s="64"/>
      <c r="C238" s="3"/>
      <c r="D238" s="3"/>
      <c r="E238" s="63"/>
      <c r="F238" s="155"/>
    </row>
    <row r="239" spans="1:6" ht="19.5" customHeight="1" hidden="1">
      <c r="A239" s="64"/>
      <c r="B239" s="64"/>
      <c r="C239" s="3"/>
      <c r="D239" s="3"/>
      <c r="E239" s="63"/>
      <c r="F239" s="155"/>
    </row>
    <row r="240" spans="1:6" ht="19.5" customHeight="1" hidden="1">
      <c r="A240" s="64"/>
      <c r="B240" s="64"/>
      <c r="C240" s="3"/>
      <c r="D240" s="3"/>
      <c r="E240" s="63"/>
      <c r="F240" s="155"/>
    </row>
    <row r="241" spans="1:6" ht="19.5" customHeight="1" hidden="1">
      <c r="A241" s="64"/>
      <c r="B241" s="64"/>
      <c r="C241" s="3"/>
      <c r="D241" s="3"/>
      <c r="E241" s="63"/>
      <c r="F241" s="155"/>
    </row>
    <row r="242" spans="1:6" ht="19.5" customHeight="1" hidden="1">
      <c r="A242" s="64"/>
      <c r="B242" s="64"/>
      <c r="C242" s="3"/>
      <c r="D242" s="3"/>
      <c r="E242" s="63"/>
      <c r="F242" s="155"/>
    </row>
    <row r="243" spans="1:6" s="18" customFormat="1" ht="18" customHeight="1">
      <c r="A243" s="39" t="s">
        <v>97</v>
      </c>
      <c r="B243" s="144" t="s">
        <v>98</v>
      </c>
      <c r="C243" s="40">
        <f>SUBTOTAL(9,C244:C285)</f>
        <v>13935.900000000001</v>
      </c>
      <c r="D243" s="40">
        <f>E243-C243</f>
        <v>17143.21</v>
      </c>
      <c r="E243" s="40">
        <f>SUBTOTAL(9,E244:E285)</f>
        <v>31079.11</v>
      </c>
      <c r="F243" s="157">
        <f>E243/C243</f>
        <v>2.230147317360199</v>
      </c>
    </row>
    <row r="244" spans="1:6" ht="30" customHeight="1" hidden="1">
      <c r="A244" s="16"/>
      <c r="B244" s="64"/>
      <c r="C244" s="36"/>
      <c r="D244" s="36"/>
      <c r="E244" s="63"/>
      <c r="F244" s="155"/>
    </row>
    <row r="245" spans="1:6" ht="18" customHeight="1">
      <c r="A245" s="41"/>
      <c r="B245" s="145"/>
      <c r="C245" s="42">
        <f>SUBTOTAL(9,C246:C284)</f>
        <v>13935.900000000001</v>
      </c>
      <c r="D245" s="42">
        <f>E245-C245</f>
        <v>17143.21</v>
      </c>
      <c r="E245" s="42">
        <f>SUBTOTAL(9,E246:E284)</f>
        <v>31079.11</v>
      </c>
      <c r="F245" s="158">
        <f>E245/C245</f>
        <v>2.230147317360199</v>
      </c>
    </row>
    <row r="246" spans="1:6" ht="30" customHeight="1" hidden="1">
      <c r="A246" s="16"/>
      <c r="B246" s="64"/>
      <c r="C246" s="36"/>
      <c r="D246" s="36"/>
      <c r="E246" s="63"/>
      <c r="F246" s="155"/>
    </row>
    <row r="247" spans="1:6" ht="18" customHeight="1">
      <c r="A247" s="21" t="s">
        <v>104</v>
      </c>
      <c r="B247" s="146" t="s">
        <v>105</v>
      </c>
      <c r="C247" s="22">
        <f>SUBTOTAL(9,C248:C270)</f>
        <v>13935.900000000001</v>
      </c>
      <c r="D247" s="22">
        <f>E247-C247</f>
        <v>7643.209999999999</v>
      </c>
      <c r="E247" s="22">
        <f>SUBTOTAL(9,E248:E270)</f>
        <v>21579.11</v>
      </c>
      <c r="F247" s="107">
        <f>E247/C247</f>
        <v>1.5484547104959132</v>
      </c>
    </row>
    <row r="248" spans="1:6" ht="30" customHeight="1" hidden="1">
      <c r="A248" s="16"/>
      <c r="B248" s="64"/>
      <c r="C248" s="36"/>
      <c r="D248" s="36"/>
      <c r="E248" s="63"/>
      <c r="F248" s="155"/>
    </row>
    <row r="249" spans="1:6" ht="18" customHeight="1">
      <c r="A249" s="147" t="s">
        <v>0</v>
      </c>
      <c r="B249" s="148" t="s">
        <v>46</v>
      </c>
      <c r="C249" s="61">
        <f>SUBTOTAL(9,C250:C269)</f>
        <v>13935.900000000001</v>
      </c>
      <c r="D249" s="61">
        <f>E249-C249</f>
        <v>7643.209999999999</v>
      </c>
      <c r="E249" s="61">
        <f>SUBTOTAL(9,E250:E269)</f>
        <v>21579.11</v>
      </c>
      <c r="F249" s="159">
        <f>E249/C249</f>
        <v>1.5484547104959132</v>
      </c>
    </row>
    <row r="250" spans="1:6" ht="30" customHeight="1" hidden="1">
      <c r="A250" s="16"/>
      <c r="B250" s="64"/>
      <c r="C250" s="36"/>
      <c r="D250" s="36"/>
      <c r="E250" s="63"/>
      <c r="F250" s="155"/>
    </row>
    <row r="251" spans="1:6" ht="18" customHeight="1">
      <c r="A251" s="136" t="s">
        <v>4</v>
      </c>
      <c r="B251" s="137" t="s">
        <v>51</v>
      </c>
      <c r="C251" s="20">
        <f>SUBTOTAL(9,C252:C261)</f>
        <v>11679.61</v>
      </c>
      <c r="D251" s="20">
        <f>E251-C251</f>
        <v>6799.5</v>
      </c>
      <c r="E251" s="20">
        <f>SUBTOTAL(9,E252:E261)</f>
        <v>18479.11</v>
      </c>
      <c r="F251" s="138">
        <f>E251/C251</f>
        <v>1.5821684114452452</v>
      </c>
    </row>
    <row r="252" spans="1:6" ht="22.5" customHeight="1" hidden="1">
      <c r="A252" s="16"/>
      <c r="B252" s="64"/>
      <c r="C252" s="36"/>
      <c r="D252" s="36"/>
      <c r="E252" s="36"/>
      <c r="F252" s="139"/>
    </row>
    <row r="253" spans="1:6" ht="409.5" customHeight="1" hidden="1">
      <c r="A253" s="34" t="s">
        <v>17</v>
      </c>
      <c r="B253" s="140" t="s">
        <v>53</v>
      </c>
      <c r="C253" s="36">
        <f>SUBTOTAL(9,C254:C256)</f>
        <v>10883.27</v>
      </c>
      <c r="D253" s="36">
        <f>E253-C253</f>
        <v>4595.84</v>
      </c>
      <c r="E253" s="36">
        <f>SUBTOTAL(9,E254:E256)</f>
        <v>15479.11</v>
      </c>
      <c r="F253" s="139" t="e">
        <f>IF(#REF!&lt;&gt;0,#REF!/#REF!,"-")</f>
        <v>#REF!</v>
      </c>
    </row>
    <row r="254" spans="1:6" ht="30" customHeight="1" hidden="1">
      <c r="A254" s="16"/>
      <c r="B254" s="64"/>
      <c r="C254" s="62"/>
      <c r="D254" s="62"/>
      <c r="E254" s="63"/>
      <c r="F254" s="155"/>
    </row>
    <row r="255" spans="1:6" ht="15" customHeight="1">
      <c r="A255" s="16" t="s">
        <v>17</v>
      </c>
      <c r="B255" s="64" t="s">
        <v>53</v>
      </c>
      <c r="C255" s="3">
        <v>10883.27</v>
      </c>
      <c r="D255" s="3">
        <f>E255-C255</f>
        <v>4595.84</v>
      </c>
      <c r="E255" s="3">
        <v>15479.11</v>
      </c>
      <c r="F255" s="108">
        <f>E255/C255</f>
        <v>1.4222848463742974</v>
      </c>
    </row>
    <row r="256" spans="1:6" ht="15" hidden="1">
      <c r="A256" s="64"/>
      <c r="B256" s="64"/>
      <c r="C256" s="3"/>
      <c r="D256" s="3"/>
      <c r="E256" s="3"/>
      <c r="F256" s="108" t="e">
        <f>E256/C256</f>
        <v>#DIV/0!</v>
      </c>
    </row>
    <row r="257" spans="1:6" ht="409.5" customHeight="1" hidden="1">
      <c r="A257" s="34" t="s">
        <v>19</v>
      </c>
      <c r="B257" s="140" t="s">
        <v>60</v>
      </c>
      <c r="C257" s="36">
        <f>SUBTOTAL(9,C258:C260)</f>
        <v>796.34</v>
      </c>
      <c r="D257" s="36">
        <f>E257-C257</f>
        <v>2203.66</v>
      </c>
      <c r="E257" s="36">
        <f>SUBTOTAL(9,E258:E260)</f>
        <v>3000</v>
      </c>
      <c r="F257" s="108">
        <f>E257/C257</f>
        <v>3.767235100585177</v>
      </c>
    </row>
    <row r="258" spans="1:6" ht="30" customHeight="1" hidden="1">
      <c r="A258" s="16"/>
      <c r="B258" s="64"/>
      <c r="C258" s="62"/>
      <c r="D258" s="62"/>
      <c r="E258" s="63"/>
      <c r="F258" s="108" t="e">
        <f>E258/C258</f>
        <v>#DIV/0!</v>
      </c>
    </row>
    <row r="259" spans="1:6" ht="15" customHeight="1">
      <c r="A259" s="16" t="s">
        <v>19</v>
      </c>
      <c r="B259" s="64" t="s">
        <v>60</v>
      </c>
      <c r="C259" s="3">
        <v>796.34</v>
      </c>
      <c r="D259" s="3">
        <f>E259-C259</f>
        <v>2203.66</v>
      </c>
      <c r="E259" s="3">
        <v>3000</v>
      </c>
      <c r="F259" s="108">
        <f>E259/C259</f>
        <v>3.767235100585177</v>
      </c>
    </row>
    <row r="260" spans="1:6" ht="15" hidden="1">
      <c r="A260" s="64"/>
      <c r="B260" s="64"/>
      <c r="C260" s="3"/>
      <c r="D260" s="3"/>
      <c r="E260" s="3"/>
      <c r="F260" s="108"/>
    </row>
    <row r="261" spans="1:6" ht="15" hidden="1">
      <c r="A261" s="64"/>
      <c r="B261" s="64"/>
      <c r="C261" s="3"/>
      <c r="D261" s="3"/>
      <c r="E261" s="63"/>
      <c r="F261" s="155"/>
    </row>
    <row r="262" spans="1:6" ht="18" customHeight="1">
      <c r="A262" s="136" t="s">
        <v>5</v>
      </c>
      <c r="B262" s="137" t="s">
        <v>48</v>
      </c>
      <c r="C262" s="20">
        <f>SUBTOTAL(9,C263:C268)</f>
        <v>2256.29</v>
      </c>
      <c r="D262" s="20">
        <f>E262-C262</f>
        <v>843.71</v>
      </c>
      <c r="E262" s="20">
        <f>SUBTOTAL(9,E263:E268)</f>
        <v>3100</v>
      </c>
      <c r="F262" s="138">
        <f>E262/C262</f>
        <v>1.3739368609531577</v>
      </c>
    </row>
    <row r="263" spans="1:6" ht="22.5" customHeight="1" hidden="1">
      <c r="A263" s="16"/>
      <c r="B263" s="64"/>
      <c r="C263" s="36"/>
      <c r="D263" s="36"/>
      <c r="E263" s="36"/>
      <c r="F263" s="139"/>
    </row>
    <row r="264" spans="1:6" ht="409.5" customHeight="1" hidden="1">
      <c r="A264" s="34" t="s">
        <v>20</v>
      </c>
      <c r="B264" s="140" t="s">
        <v>71</v>
      </c>
      <c r="C264" s="36">
        <f>SUBTOTAL(9,C265:C267)</f>
        <v>2256.29</v>
      </c>
      <c r="D264" s="36">
        <f>E264-C264</f>
        <v>843.71</v>
      </c>
      <c r="E264" s="36">
        <f>SUBTOTAL(9,E265:E267)</f>
        <v>3100</v>
      </c>
      <c r="F264" s="139" t="e">
        <f>IF(#REF!&lt;&gt;0,#REF!/#REF!,"-")</f>
        <v>#REF!</v>
      </c>
    </row>
    <row r="265" spans="1:6" ht="30" customHeight="1" hidden="1">
      <c r="A265" s="16"/>
      <c r="B265" s="64"/>
      <c r="C265" s="62"/>
      <c r="D265" s="62"/>
      <c r="E265" s="63"/>
      <c r="F265" s="155"/>
    </row>
    <row r="266" spans="1:6" ht="15" customHeight="1">
      <c r="A266" s="16" t="s">
        <v>20</v>
      </c>
      <c r="B266" s="64" t="s">
        <v>71</v>
      </c>
      <c r="C266" s="3">
        <v>2256.29</v>
      </c>
      <c r="D266" s="3">
        <f>E266-C266</f>
        <v>843.71</v>
      </c>
      <c r="E266" s="3">
        <v>3100</v>
      </c>
      <c r="F266" s="108">
        <f>E266/C266</f>
        <v>1.3739368609531577</v>
      </c>
    </row>
    <row r="267" spans="1:6" ht="15" hidden="1">
      <c r="A267" s="64"/>
      <c r="B267" s="64"/>
      <c r="C267" s="3"/>
      <c r="D267" s="3"/>
      <c r="E267" s="3"/>
      <c r="F267" s="108"/>
    </row>
    <row r="268" spans="1:6" ht="15" hidden="1">
      <c r="A268" s="64"/>
      <c r="B268" s="64"/>
      <c r="C268" s="3"/>
      <c r="D268" s="3"/>
      <c r="E268" s="63"/>
      <c r="F268" s="155"/>
    </row>
    <row r="269" spans="1:6" ht="19.5" customHeight="1" hidden="1">
      <c r="A269" s="64"/>
      <c r="B269" s="64"/>
      <c r="C269" s="3"/>
      <c r="D269" s="3"/>
      <c r="E269" s="63"/>
      <c r="F269" s="155"/>
    </row>
    <row r="270" spans="1:6" ht="19.5" customHeight="1" hidden="1">
      <c r="A270" s="64"/>
      <c r="B270" s="64"/>
      <c r="C270" s="3"/>
      <c r="D270" s="3"/>
      <c r="E270" s="63"/>
      <c r="F270" s="155"/>
    </row>
    <row r="271" spans="1:6" ht="18" customHeight="1">
      <c r="A271" s="21" t="s">
        <v>106</v>
      </c>
      <c r="B271" s="146" t="s">
        <v>107</v>
      </c>
      <c r="C271" s="22">
        <f>SUBTOTAL(9,C272:C283)</f>
        <v>0</v>
      </c>
      <c r="D271" s="22">
        <f>E271-C271</f>
        <v>9500</v>
      </c>
      <c r="E271" s="22">
        <f>SUBTOTAL(9,E272:E283)</f>
        <v>9500</v>
      </c>
      <c r="F271" s="160" t="s">
        <v>88</v>
      </c>
    </row>
    <row r="272" spans="1:6" ht="30" customHeight="1" hidden="1">
      <c r="A272" s="16"/>
      <c r="B272" s="64"/>
      <c r="C272" s="36"/>
      <c r="D272" s="36"/>
      <c r="E272" s="63"/>
      <c r="F272" s="161"/>
    </row>
    <row r="273" spans="1:6" ht="18" customHeight="1">
      <c r="A273" s="147" t="s">
        <v>0</v>
      </c>
      <c r="B273" s="148" t="s">
        <v>46</v>
      </c>
      <c r="C273" s="61">
        <f>SUBTOTAL(9,C274:C282)</f>
        <v>0</v>
      </c>
      <c r="D273" s="61">
        <f>E273-C273</f>
        <v>9500</v>
      </c>
      <c r="E273" s="61">
        <f>SUBTOTAL(9,E274:E282)</f>
        <v>9500</v>
      </c>
      <c r="F273" s="162" t="s">
        <v>88</v>
      </c>
    </row>
    <row r="274" spans="1:6" ht="30" customHeight="1" hidden="1">
      <c r="A274" s="16"/>
      <c r="B274" s="64"/>
      <c r="C274" s="36"/>
      <c r="D274" s="36"/>
      <c r="E274" s="63"/>
      <c r="F274" s="161"/>
    </row>
    <row r="275" spans="1:6" ht="18" customHeight="1">
      <c r="A275" s="136" t="s">
        <v>7</v>
      </c>
      <c r="B275" s="137" t="s">
        <v>77</v>
      </c>
      <c r="C275" s="20">
        <f>SUBTOTAL(9,C276:C281)</f>
        <v>0</v>
      </c>
      <c r="D275" s="20">
        <f>E275-C275</f>
        <v>9500</v>
      </c>
      <c r="E275" s="20">
        <f>SUBTOTAL(9,E276:E281)</f>
        <v>9500</v>
      </c>
      <c r="F275" s="163" t="s">
        <v>88</v>
      </c>
    </row>
    <row r="276" spans="1:6" ht="22.5" customHeight="1" hidden="1">
      <c r="A276" s="16"/>
      <c r="B276" s="64"/>
      <c r="C276" s="36"/>
      <c r="D276" s="36"/>
      <c r="E276" s="36"/>
      <c r="F276" s="164"/>
    </row>
    <row r="277" spans="1:6" ht="409.5" customHeight="1" hidden="1">
      <c r="A277" s="34" t="s">
        <v>26</v>
      </c>
      <c r="B277" s="140" t="s">
        <v>81</v>
      </c>
      <c r="C277" s="36">
        <f>SUBTOTAL(9,C278:C280)</f>
        <v>0</v>
      </c>
      <c r="D277" s="36">
        <f>E277-C277</f>
        <v>9500</v>
      </c>
      <c r="E277" s="36">
        <f>SUBTOTAL(9,E278:E280)</f>
        <v>9500</v>
      </c>
      <c r="F277" s="164" t="e">
        <f>IF(#REF!&lt;&gt;0,#REF!/#REF!,"-")</f>
        <v>#REF!</v>
      </c>
    </row>
    <row r="278" spans="1:6" ht="30" customHeight="1" hidden="1">
      <c r="A278" s="16"/>
      <c r="B278" s="64"/>
      <c r="C278" s="62"/>
      <c r="D278" s="62"/>
      <c r="E278" s="63"/>
      <c r="F278" s="161"/>
    </row>
    <row r="279" spans="1:6" ht="15" customHeight="1">
      <c r="A279" s="16" t="s">
        <v>26</v>
      </c>
      <c r="B279" s="64" t="s">
        <v>81</v>
      </c>
      <c r="C279" s="3">
        <v>0</v>
      </c>
      <c r="D279" s="3">
        <f>E279-C279</f>
        <v>9500</v>
      </c>
      <c r="E279" s="3">
        <v>9500</v>
      </c>
      <c r="F279" s="165" t="s">
        <v>88</v>
      </c>
    </row>
    <row r="280" spans="1:6" ht="15" hidden="1">
      <c r="A280" s="64"/>
      <c r="B280" s="64"/>
      <c r="C280" s="3"/>
      <c r="D280" s="3"/>
      <c r="E280" s="3"/>
      <c r="F280" s="108"/>
    </row>
    <row r="281" spans="1:6" ht="15" hidden="1">
      <c r="A281" s="64"/>
      <c r="B281" s="64"/>
      <c r="C281" s="3"/>
      <c r="D281" s="3"/>
      <c r="E281" s="63"/>
      <c r="F281" s="155"/>
    </row>
    <row r="282" spans="1:6" ht="19.5" customHeight="1" hidden="1">
      <c r="A282" s="64"/>
      <c r="B282" s="64"/>
      <c r="C282" s="3"/>
      <c r="D282" s="3"/>
      <c r="E282" s="63"/>
      <c r="F282" s="155"/>
    </row>
    <row r="283" spans="1:6" ht="19.5" customHeight="1" hidden="1">
      <c r="A283" s="64"/>
      <c r="B283" s="64"/>
      <c r="C283" s="3"/>
      <c r="D283" s="3"/>
      <c r="E283" s="63"/>
      <c r="F283" s="155"/>
    </row>
    <row r="284" spans="1:6" ht="19.5" customHeight="1" hidden="1">
      <c r="A284" s="64"/>
      <c r="B284" s="64"/>
      <c r="C284" s="3"/>
      <c r="D284" s="3"/>
      <c r="E284" s="63"/>
      <c r="F284" s="155"/>
    </row>
    <row r="285" spans="1:6" ht="19.5" customHeight="1" hidden="1">
      <c r="A285" s="64"/>
      <c r="B285" s="64"/>
      <c r="C285" s="3"/>
      <c r="D285" s="3"/>
      <c r="E285" s="63"/>
      <c r="F285" s="155"/>
    </row>
    <row r="286" spans="1:6" ht="19.5" customHeight="1" hidden="1">
      <c r="A286" s="64"/>
      <c r="B286" s="64"/>
      <c r="C286" s="3"/>
      <c r="D286" s="3"/>
      <c r="E286" s="63"/>
      <c r="F286" s="155"/>
    </row>
    <row r="287" spans="1:6" ht="15" hidden="1">
      <c r="A287" s="64"/>
      <c r="B287" s="64"/>
      <c r="C287" s="3"/>
      <c r="D287" s="3"/>
      <c r="E287" s="63"/>
      <c r="F287" s="155"/>
    </row>
    <row r="288" spans="1:6" ht="15" hidden="1">
      <c r="A288" s="64"/>
      <c r="B288" s="64"/>
      <c r="C288" s="3"/>
      <c r="D288" s="3"/>
      <c r="E288" s="63"/>
      <c r="F288" s="155"/>
    </row>
    <row r="289" spans="1:6" ht="27.75" customHeight="1">
      <c r="A289" s="166" t="s">
        <v>42</v>
      </c>
      <c r="B289" s="166"/>
      <c r="C289" s="167">
        <f>SUBTOTAL(9,C23:C288)</f>
        <v>1225680.77</v>
      </c>
      <c r="D289" s="167">
        <f>E289-C289</f>
        <v>-128576.0399999998</v>
      </c>
      <c r="E289" s="167">
        <f>SUBTOTAL(9,E23:E288)</f>
        <v>1097104.7300000002</v>
      </c>
      <c r="F289" s="168">
        <f>E289/C289</f>
        <v>0.8950982644526602</v>
      </c>
    </row>
    <row r="290" spans="1:6" ht="15">
      <c r="A290" s="1"/>
      <c r="B290" s="1"/>
      <c r="C290" s="1"/>
      <c r="D290" s="1"/>
      <c r="E290" s="1"/>
      <c r="F290" s="1"/>
    </row>
  </sheetData>
  <sheetProtection/>
  <mergeCells count="1">
    <mergeCell ref="A6:B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1" sqref="B4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 d.o.o.</dc:creator>
  <cp:keywords/>
  <dc:description/>
  <cp:lastModifiedBy>Tanja Ferčec</cp:lastModifiedBy>
  <cp:lastPrinted>2023-11-30T09:04:33Z</cp:lastPrinted>
  <dcterms:created xsi:type="dcterms:W3CDTF">2014-09-10T12:00:17Z</dcterms:created>
  <dcterms:modified xsi:type="dcterms:W3CDTF">2023-11-30T09:04:37Z</dcterms:modified>
  <cp:category/>
  <cp:version/>
  <cp:contentType/>
  <cp:contentStatus/>
</cp:coreProperties>
</file>